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uario\Desktop\PARA PUBLICAR EN PAGINA OFICIAL\2026\3ER TRIMESTRE 2026\4. TITULO V\"/>
    </mc:Choice>
  </mc:AlternateContent>
  <xr:revisionPtr revIDLastSave="0" documentId="13_ncr:1_{4A58B95C-A0AD-4E34-8884-EDD0F6D8763D}" xr6:coauthVersionLast="47" xr6:coauthVersionMax="47" xr10:uidLastSave="{00000000-0000-0000-0000-000000000000}"/>
  <bookViews>
    <workbookView xWindow="-120" yWindow="-120" windowWidth="29040" windowHeight="15720" firstSheet="5" activeTab="5" xr2:uid="{00000000-000D-0000-FFFF-FFFF00000000}"/>
  </bookViews>
  <sheets>
    <sheet name="ABRIL" sheetId="16" state="hidden" r:id="rId1"/>
    <sheet name="MAYO" sheetId="17" state="hidden" r:id="rId2"/>
    <sheet name="JUNIO" sheetId="18" state="hidden" r:id="rId3"/>
    <sheet name="MARZO " sheetId="21" state="hidden" r:id="rId4"/>
    <sheet name="JUNIO " sheetId="22" state="hidden" r:id="rId5"/>
    <sheet name="3ER TRIMESTRE 2026" sheetId="23" r:id="rId6"/>
  </sheets>
  <definedNames>
    <definedName name="_xlnm.Print_Area" localSheetId="5">'3ER TRIMESTRE 2026'!$A$1:$E$113</definedName>
    <definedName name="_xlnm.Print_Area" localSheetId="0">ABRIL!$A$1:$E$46</definedName>
    <definedName name="_xlnm.Print_Area" localSheetId="2">JUNIO!$A$1:$E$51</definedName>
    <definedName name="_xlnm.Print_Area" localSheetId="4">'JUNIO '!$A$1:$E$75</definedName>
    <definedName name="_xlnm.Print_Area" localSheetId="3">'MARZO '!$A$1:$E$67</definedName>
    <definedName name="_xlnm.Print_Area" localSheetId="1">MAYO!$A$1:$E$50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1" i="23" l="1"/>
  <c r="D111" i="23"/>
  <c r="C72" i="23"/>
  <c r="C66" i="23"/>
  <c r="C52" i="23"/>
  <c r="C109" i="23"/>
  <c r="C105" i="23"/>
  <c r="C103" i="23"/>
  <c r="C96" i="23"/>
  <c r="C88" i="23"/>
  <c r="C85" i="23"/>
  <c r="C82" i="23"/>
  <c r="C78" i="23"/>
  <c r="C62" i="23"/>
  <c r="C59" i="23"/>
  <c r="C55" i="23"/>
  <c r="C48" i="23"/>
  <c r="C45" i="23"/>
  <c r="C41" i="23"/>
  <c r="C37" i="23"/>
  <c r="C34" i="23"/>
  <c r="C27" i="23"/>
  <c r="C21" i="23"/>
  <c r="C13" i="23"/>
  <c r="C10" i="23"/>
  <c r="D13" i="23"/>
  <c r="D109" i="23"/>
  <c r="D105" i="23"/>
  <c r="D99" i="23"/>
  <c r="D96" i="23"/>
  <c r="D92" i="23"/>
  <c r="D88" i="23"/>
  <c r="D85" i="23"/>
  <c r="D82" i="23"/>
  <c r="D78" i="23"/>
  <c r="D72" i="23"/>
  <c r="D66" i="23"/>
  <c r="D62" i="23"/>
  <c r="D59" i="23"/>
  <c r="D55" i="23"/>
  <c r="D52" i="23"/>
  <c r="D48" i="23"/>
  <c r="D45" i="23"/>
  <c r="D41" i="23"/>
  <c r="D37" i="23"/>
  <c r="D30" i="23"/>
  <c r="D27" i="23"/>
  <c r="D21" i="23"/>
  <c r="D34" i="23"/>
  <c r="D103" i="23"/>
  <c r="E111" i="23" l="1"/>
  <c r="E105" i="23"/>
  <c r="C99" i="23"/>
  <c r="E96" i="23"/>
  <c r="C92" i="23"/>
  <c r="E92" i="23" s="1"/>
  <c r="E88" i="23"/>
  <c r="D10" i="23"/>
  <c r="D112" i="23" l="1"/>
  <c r="E21" i="23"/>
  <c r="E78" i="23"/>
  <c r="E85" i="23"/>
  <c r="E103" i="23"/>
  <c r="E82" i="23"/>
  <c r="E109" i="23"/>
  <c r="E72" i="23"/>
  <c r="E99" i="23"/>
  <c r="E66" i="23"/>
  <c r="E45" i="23"/>
  <c r="E55" i="23" l="1"/>
  <c r="E48" i="23"/>
  <c r="C30" i="23"/>
  <c r="E27" i="23"/>
  <c r="E13" i="23"/>
  <c r="E63" i="22"/>
  <c r="D63" i="22"/>
  <c r="D52" i="22"/>
  <c r="D40" i="22"/>
  <c r="D62" i="22"/>
  <c r="D60" i="22"/>
  <c r="C60" i="22"/>
  <c r="D55" i="22"/>
  <c r="C55" i="22"/>
  <c r="E46" i="22"/>
  <c r="C52" i="22"/>
  <c r="D46" i="22"/>
  <c r="C46" i="22"/>
  <c r="C43" i="22"/>
  <c r="C40" i="22"/>
  <c r="D36" i="22"/>
  <c r="C36" i="22"/>
  <c r="E36" i="22" s="1"/>
  <c r="D32" i="22"/>
  <c r="E32" i="22" s="1"/>
  <c r="C32" i="22"/>
  <c r="C29" i="22"/>
  <c r="D27" i="22"/>
  <c r="E27" i="22" s="1"/>
  <c r="C27" i="22"/>
  <c r="D22" i="22"/>
  <c r="C22" i="22"/>
  <c r="E22" i="22" s="1"/>
  <c r="D16" i="22"/>
  <c r="C16" i="22"/>
  <c r="E16" i="22" s="1"/>
  <c r="E11" i="22"/>
  <c r="D11" i="22"/>
  <c r="C11" i="22"/>
  <c r="C62" i="22"/>
  <c r="D43" i="22"/>
  <c r="E29" i="22"/>
  <c r="D49" i="21"/>
  <c r="D38" i="21"/>
  <c r="D21" i="21"/>
  <c r="D16" i="21"/>
  <c r="D11" i="21"/>
  <c r="D26" i="21"/>
  <c r="C52" i="21"/>
  <c r="C54" i="21" s="1"/>
  <c r="D54" i="21"/>
  <c r="C112" i="23" l="1"/>
  <c r="E10" i="23"/>
  <c r="E59" i="23"/>
  <c r="E34" i="23"/>
  <c r="E37" i="23"/>
  <c r="E52" i="23"/>
  <c r="E30" i="23"/>
  <c r="E41" i="23"/>
  <c r="E52" i="22"/>
  <c r="E40" i="22"/>
  <c r="E55" i="22"/>
  <c r="E62" i="22"/>
  <c r="E60" i="22"/>
  <c r="E43" i="22"/>
  <c r="E54" i="21"/>
  <c r="D41" i="21" l="1"/>
  <c r="D34" i="21"/>
  <c r="D31" i="21"/>
  <c r="D51" i="21"/>
  <c r="C51" i="21"/>
  <c r="C49" i="21"/>
  <c r="C43" i="21"/>
  <c r="C41" i="21"/>
  <c r="C38" i="21"/>
  <c r="C34" i="21"/>
  <c r="C31" i="21"/>
  <c r="C28" i="21"/>
  <c r="C26" i="21"/>
  <c r="C21" i="21"/>
  <c r="E21" i="21" s="1"/>
  <c r="C16" i="21"/>
  <c r="E16" i="21" s="1"/>
  <c r="C11" i="21"/>
  <c r="E11" i="21" s="1"/>
  <c r="D14" i="17"/>
  <c r="D38" i="17"/>
  <c r="C38" i="17"/>
  <c r="E38" i="17" s="1"/>
  <c r="D14" i="18"/>
  <c r="D20" i="18"/>
  <c r="C10" i="18"/>
  <c r="D38" i="18"/>
  <c r="C38" i="18"/>
  <c r="D36" i="18"/>
  <c r="C36" i="18"/>
  <c r="D34" i="18"/>
  <c r="C34" i="18"/>
  <c r="D32" i="18"/>
  <c r="C32" i="18"/>
  <c r="D30" i="18"/>
  <c r="C30" i="18"/>
  <c r="D28" i="18"/>
  <c r="C28" i="18"/>
  <c r="D26" i="18"/>
  <c r="C26" i="18"/>
  <c r="D24" i="18"/>
  <c r="C24" i="18"/>
  <c r="D22" i="18"/>
  <c r="C22" i="18"/>
  <c r="C20" i="18"/>
  <c r="C14" i="18"/>
  <c r="D10" i="18"/>
  <c r="D36" i="17"/>
  <c r="C36" i="17"/>
  <c r="D34" i="17"/>
  <c r="C34" i="17"/>
  <c r="E34" i="17" s="1"/>
  <c r="D32" i="17"/>
  <c r="C32" i="17"/>
  <c r="D30" i="17"/>
  <c r="C30" i="17"/>
  <c r="D28" i="17"/>
  <c r="C28" i="17"/>
  <c r="D26" i="17"/>
  <c r="C26" i="17"/>
  <c r="E26" i="17" s="1"/>
  <c r="D24" i="17"/>
  <c r="C24" i="17"/>
  <c r="D22" i="17"/>
  <c r="C22" i="17"/>
  <c r="E22" i="17" s="1"/>
  <c r="D20" i="17"/>
  <c r="C20" i="17"/>
  <c r="C14" i="17"/>
  <c r="D10" i="17"/>
  <c r="C10" i="17"/>
  <c r="D19" i="16"/>
  <c r="D13" i="16"/>
  <c r="D10" i="16"/>
  <c r="D35" i="16"/>
  <c r="C35" i="16"/>
  <c r="D33" i="16"/>
  <c r="C33" i="16"/>
  <c r="D31" i="16"/>
  <c r="C31" i="16"/>
  <c r="D29" i="16"/>
  <c r="C29" i="16"/>
  <c r="D27" i="16"/>
  <c r="C27" i="16"/>
  <c r="D25" i="16"/>
  <c r="C25" i="16"/>
  <c r="D23" i="16"/>
  <c r="C23" i="16"/>
  <c r="D21" i="16"/>
  <c r="C21" i="16"/>
  <c r="C19" i="16"/>
  <c r="C13" i="16"/>
  <c r="E13" i="16" s="1"/>
  <c r="C10" i="16"/>
  <c r="E30" i="17" l="1"/>
  <c r="D55" i="21"/>
  <c r="C55" i="21"/>
  <c r="E51" i="21"/>
  <c r="E26" i="21"/>
  <c r="E31" i="21"/>
  <c r="E49" i="21"/>
  <c r="E43" i="21"/>
  <c r="E28" i="21"/>
  <c r="E38" i="21"/>
  <c r="E41" i="21"/>
  <c r="E34" i="21"/>
  <c r="C39" i="17"/>
  <c r="E14" i="17"/>
  <c r="D39" i="17"/>
  <c r="E10" i="17"/>
  <c r="E24" i="17"/>
  <c r="E32" i="17"/>
  <c r="E36" i="17"/>
  <c r="E20" i="17"/>
  <c r="E28" i="17"/>
  <c r="C39" i="18"/>
  <c r="E22" i="18"/>
  <c r="E38" i="18"/>
  <c r="D39" i="18"/>
  <c r="E34" i="18"/>
  <c r="E24" i="18"/>
  <c r="E28" i="18"/>
  <c r="E36" i="18"/>
  <c r="E20" i="18"/>
  <c r="E14" i="18"/>
  <c r="E26" i="18"/>
  <c r="E30" i="18"/>
  <c r="E10" i="18"/>
  <c r="E32" i="18"/>
  <c r="D36" i="16"/>
  <c r="E23" i="16"/>
  <c r="E27" i="16"/>
  <c r="E31" i="16"/>
  <c r="E35" i="16"/>
  <c r="C36" i="16"/>
  <c r="E25" i="16"/>
  <c r="E33" i="16"/>
  <c r="E19" i="16"/>
  <c r="E29" i="16"/>
  <c r="E10" i="16"/>
  <c r="E21" i="16"/>
  <c r="E55" i="21" l="1"/>
  <c r="E39" i="17"/>
  <c r="E39" i="18"/>
  <c r="E36" i="16"/>
  <c r="C63" i="22"/>
  <c r="E62" i="23"/>
  <c r="E112" i="23" s="1"/>
</calcChain>
</file>

<file path=xl/sharedStrings.xml><?xml version="1.0" encoding="utf-8"?>
<sst xmlns="http://schemas.openxmlformats.org/spreadsheetml/2006/main" count="437" uniqueCount="77">
  <si>
    <t xml:space="preserve">MUNICIPIO DE FRANCISCO I. MADERO </t>
  </si>
  <si>
    <t>FORMATO DEL EJERCICIO Y DESTINO DE GASTO FEDERALIZADO Y REINTEGROS</t>
  </si>
  <si>
    <t xml:space="preserve">PROGRAMA O FONDO </t>
  </si>
  <si>
    <t xml:space="preserve">DESTINO DE LOS RECURSOS </t>
  </si>
  <si>
    <t xml:space="preserve">EJERCICIO </t>
  </si>
  <si>
    <t xml:space="preserve">DEVENGADO </t>
  </si>
  <si>
    <t xml:space="preserve">PAGADO </t>
  </si>
  <si>
    <t xml:space="preserve">REINTEGRO </t>
  </si>
  <si>
    <t>SERVICIOS PERSONALES</t>
  </si>
  <si>
    <t>MATERIALES Y SUMINISTROS</t>
  </si>
  <si>
    <t>TRANSFERENCIAS, ASIGNACIONES, SUBSIDIOS Y OTRAS AYUDAS</t>
  </si>
  <si>
    <t xml:space="preserve">IMPORTE TOTAL </t>
  </si>
  <si>
    <t xml:space="preserve">FONDO GENERAL DE PARTICIPACIONES </t>
  </si>
  <si>
    <t xml:space="preserve">FONDO DE FOMENTO MUNICIPAL </t>
  </si>
  <si>
    <t>FORTAMUN</t>
  </si>
  <si>
    <t>TOTAL (INCLUYE TODOS LOS FONDOS)</t>
  </si>
  <si>
    <t>IMPUESTO SOBRE AUTOMÓVILES NUEVOS (I.S.A.N.)</t>
  </si>
  <si>
    <t>FONDO DE FISCALIZACIÓN Y RECAUDACIÓN</t>
  </si>
  <si>
    <t>FONDO DE COMPENSACION DEL IMPUESTO SOBRE AUTOMOVILES NUEVOS</t>
  </si>
  <si>
    <t>Bajo protesta de decir verdad declaramos que los estados financieros y sus notas, son razonablemente correctos y son responsabilidad del emisor</t>
  </si>
  <si>
    <t xml:space="preserve">"Bajo protesta de decir verdad declaramos que las cifras contenidas en este estado financiero son veraces y contienen toda la informacion referente a la situacion y/o los resultados del municipio de Francisco I. Madero, Hgo. Afirmando ser legalmente responsables de la autenticidad y veracidad de las mismas y asi mismo asumimos la responsabilidad derivada de cualquier declaracion en falso sobre las mismas". </t>
  </si>
  <si>
    <t>INVERSION PÚBLICA</t>
  </si>
  <si>
    <t>IEPS TABACOS</t>
  </si>
  <si>
    <t xml:space="preserve">FAISM </t>
  </si>
  <si>
    <t xml:space="preserve">IEPS GASOLINAS </t>
  </si>
  <si>
    <t xml:space="preserve">PROFR. RICARDO JOSÚE OLGUÍN PARDO </t>
  </si>
  <si>
    <t xml:space="preserve">PROFRA. AIDA OLVERA PERCASTEGUI </t>
  </si>
  <si>
    <t xml:space="preserve">PRESIDENTE MUNICIPAL CONSTITUCIONAL </t>
  </si>
  <si>
    <t>SÍNDICA PROCURADOR</t>
  </si>
  <si>
    <t xml:space="preserve">L.C.E. SANDRA LÓPEZ SERRANO </t>
  </si>
  <si>
    <t>TESORERA MUNICIPAL</t>
  </si>
  <si>
    <t xml:space="preserve">SERVICIOS GENERALES </t>
  </si>
  <si>
    <t xml:space="preserve">BIENES MUEBLES, INMUEBLES E INTANGIBLES </t>
  </si>
  <si>
    <t xml:space="preserve">FONDO DE ESTABILIZACION DE LOS INGRESOS DE LAS ENTIDADES FEDERATIVAS FEIEF </t>
  </si>
  <si>
    <t>DEVOLUCIÓN DE IMPUESTO SOBRE LA RENTA (I.S.R.)</t>
  </si>
  <si>
    <t>PROAGUA 2021</t>
  </si>
  <si>
    <t>01 DE ENERO AL 31 DE MAYO DE 2021</t>
  </si>
  <si>
    <t>01 ENERO AL 30 DE ABRIL DE 2021</t>
  </si>
  <si>
    <t>01 ENERO  AL 30 DE JUNIO  DE 2021</t>
  </si>
  <si>
    <t xml:space="preserve">I.S.R. POR ENAJENACION DE BIENES INMUEBLES </t>
  </si>
  <si>
    <t xml:space="preserve">SERVICIOS PERSONALES </t>
  </si>
  <si>
    <t>01 DE ENERO AL 31 MARZO 2022</t>
  </si>
  <si>
    <t>FONDO DE COMPENSACIÓN</t>
  </si>
  <si>
    <t>01 DE ENERO AL 30 DE JUNIO DE  2022</t>
  </si>
  <si>
    <t>PROAGUA 2022</t>
  </si>
  <si>
    <t xml:space="preserve">IVFGASOLINAS </t>
  </si>
  <si>
    <t xml:space="preserve">IESP TABACOS </t>
  </si>
  <si>
    <t>BIENES MUEBLES, INMUEBLES E INTANGIBLES</t>
  </si>
  <si>
    <t>FONDO GENERAL DE PARTICIPACIONES 2025</t>
  </si>
  <si>
    <t>FONDO DE FOMENTO MUNICIPAL 2025</t>
  </si>
  <si>
    <t>IESP TABACOS 2025</t>
  </si>
  <si>
    <t>FONDO DE APORTACIONES PARA LA INFRAESTRUCTURA SOCIAL MUNICIPAL  2025</t>
  </si>
  <si>
    <t>IMPUESTO SOBRE AUTOMÓVILES NUEVOS (I.S.A.N.) 2025</t>
  </si>
  <si>
    <t>IMPUESTO A LA VENTA FINAL DE GASOLINAS 2025</t>
  </si>
  <si>
    <t>FONDO DE FISCALIZACIÓN Y RECAUDACIÓN 2025</t>
  </si>
  <si>
    <t>DEVOLUCIÓN DE IMPUESTO SOBRE LA RENTA (I.S.R.) 2025</t>
  </si>
  <si>
    <t>ISR ENAJENACION DE BIENES INMUEBLES 2025</t>
  </si>
  <si>
    <t>FONDO DE COMPENSACIÓN 2025</t>
  </si>
  <si>
    <t>FEISN 2025</t>
  </si>
  <si>
    <t>FORTAMUN 2025</t>
  </si>
  <si>
    <t>FONDO DE COMPENSACION DEL IMPUESTO SOBRE AUTOMOVILES NUEVOS 2025</t>
  </si>
  <si>
    <t>INVERSION PUBLICA</t>
  </si>
  <si>
    <t>FONDO GENERAL DE PARTICIPACIONES 2026</t>
  </si>
  <si>
    <t>FONDO DE FOMENTO MUNICIPAL 2026</t>
  </si>
  <si>
    <t>FORTAMUN 2026</t>
  </si>
  <si>
    <t>IESP TABACOS 2026</t>
  </si>
  <si>
    <t>FONDO DE APORTACIONES PARA LA INFRAESTRUCTURA SOCIAL MUNICIPAL  2026</t>
  </si>
  <si>
    <t>IMPUESTO SOBRE AUTOMÓVILES NUEVOS (I.S.A.N.) 2026</t>
  </si>
  <si>
    <t>FONDO DE FISCALIZACIÓN Y RECAUDACIÓN 2026</t>
  </si>
  <si>
    <t>IMPUESTO A LA VENTA FINAL DE GASOLINAS 2026</t>
  </si>
  <si>
    <t>FONDO DE COMPENSACION DEL IMPUESTO SOBRE AUTOMOVILES NUEVOS 2026</t>
  </si>
  <si>
    <t>DEVOLUCIÓN DE IMPUESTO SOBRE LA RENTA (I.S.R.) 2026</t>
  </si>
  <si>
    <t>ISR ENAJENACION DE BIENES INMUEBLES 2026</t>
  </si>
  <si>
    <t>FONDO DE COMPENSACIÓN 2026</t>
  </si>
  <si>
    <t>FEISN 2026</t>
  </si>
  <si>
    <t>01 DE ENERO AL 30 DE SEPTIEMBRE DE 2026</t>
  </si>
  <si>
    <t>FONDO DE FOMENTO MUNICIPAL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</si>
</sst>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;\-&quot;$&quot;#,##0.00"/>
    <numFmt numFmtId="8" formatCode="&quot;$&quot;#,##0.00;[Red]\-&quot;$&quot;#,##0.00"/>
    <numFmt numFmtId="44" formatCode="_-&quot;$&quot;* #,##0.00_-;\-&quot;$&quot;* #,##0.00_-;_-&quot;$&quot;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sz val="10"/>
      <color theme="1"/>
      <name val="Arial Narrow"/>
      <family val="2"/>
    </font>
    <font>
      <b/>
      <sz val="12"/>
      <color theme="1"/>
      <name val="Arial Narrow"/>
      <family val="2"/>
    </font>
    <font>
      <b/>
      <i/>
      <sz val="11"/>
      <color theme="1"/>
      <name val="Arial Narrow"/>
      <family val="2"/>
    </font>
    <font>
      <i/>
      <sz val="11"/>
      <color theme="1"/>
      <name val="Arial Narrow"/>
      <family val="2"/>
    </font>
    <font>
      <b/>
      <sz val="14"/>
      <color theme="1"/>
      <name val="Arial Narrow"/>
      <family val="2"/>
    </font>
    <font>
      <sz val="9"/>
      <color theme="1"/>
      <name val="Arial Narrow"/>
      <family val="2"/>
    </font>
    <font>
      <b/>
      <sz val="9"/>
      <color theme="1"/>
      <name val="Arial Narrow"/>
      <family val="2"/>
    </font>
    <font>
      <sz val="8"/>
      <color theme="1"/>
      <name val="Arial Narrow"/>
      <family val="2"/>
    </font>
    <font>
      <sz val="10"/>
      <name val="Arial"/>
      <family val="2"/>
    </font>
    <font>
      <sz val="6.5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4" fontId="12" fillId="0" borderId="0" applyFont="0" applyFill="0" applyBorder="0" applyAlignment="0" applyProtection="0"/>
  </cellStyleXfs>
  <cellXfs count="81">
    <xf numFmtId="0" fontId="0" fillId="0" borderId="0" xfId="0"/>
    <xf numFmtId="0" fontId="3" fillId="0" borderId="1" xfId="0" applyFont="1" applyBorder="1" applyAlignment="1">
      <alignment horizontal="right"/>
    </xf>
    <xf numFmtId="44" fontId="3" fillId="0" borderId="1" xfId="1" applyFont="1" applyFill="1" applyBorder="1"/>
    <xf numFmtId="44" fontId="2" fillId="0" borderId="1" xfId="1" applyFont="1" applyFill="1" applyBorder="1"/>
    <xf numFmtId="0" fontId="4" fillId="0" borderId="1" xfId="0" applyFont="1" applyBorder="1" applyAlignment="1">
      <alignment wrapText="1"/>
    </xf>
    <xf numFmtId="44" fontId="4" fillId="0" borderId="1" xfId="1" applyFont="1" applyFill="1" applyBorder="1"/>
    <xf numFmtId="0" fontId="2" fillId="2" borderId="0" xfId="0" applyFont="1" applyFill="1"/>
    <xf numFmtId="44" fontId="2" fillId="2" borderId="0" xfId="1" applyFont="1" applyFill="1"/>
    <xf numFmtId="44" fontId="3" fillId="0" borderId="1" xfId="1" applyFont="1" applyFill="1" applyBorder="1" applyAlignment="1">
      <alignment horizontal="center"/>
    </xf>
    <xf numFmtId="44" fontId="5" fillId="0" borderId="1" xfId="1" applyFont="1" applyFill="1" applyBorder="1"/>
    <xf numFmtId="44" fontId="2" fillId="0" borderId="0" xfId="1" applyFont="1" applyFill="1"/>
    <xf numFmtId="44" fontId="2" fillId="2" borderId="0" xfId="0" applyNumberFormat="1" applyFont="1" applyFill="1"/>
    <xf numFmtId="0" fontId="3" fillId="0" borderId="1" xfId="0" applyFont="1" applyBorder="1" applyAlignment="1">
      <alignment horizontal="right" wrapText="1"/>
    </xf>
    <xf numFmtId="0" fontId="2" fillId="0" borderId="0" xfId="0" applyFont="1"/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44" fontId="7" fillId="2" borderId="0" xfId="0" applyNumberFormat="1" applyFont="1" applyFill="1" applyAlignment="1">
      <alignment horizontal="center" wrapText="1"/>
    </xf>
    <xf numFmtId="4" fontId="7" fillId="2" borderId="0" xfId="0" applyNumberFormat="1" applyFont="1" applyFill="1" applyAlignment="1">
      <alignment horizontal="center" wrapText="1"/>
    </xf>
    <xf numFmtId="0" fontId="7" fillId="2" borderId="0" xfId="0" applyFont="1" applyFill="1" applyAlignment="1">
      <alignment horizontal="center" wrapText="1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wrapText="1"/>
    </xf>
    <xf numFmtId="44" fontId="9" fillId="0" borderId="1" xfId="1" applyFont="1" applyFill="1" applyBorder="1"/>
    <xf numFmtId="0" fontId="9" fillId="2" borderId="0" xfId="0" applyFont="1" applyFill="1"/>
    <xf numFmtId="0" fontId="10" fillId="0" borderId="1" xfId="0" applyFont="1" applyBorder="1" applyAlignment="1">
      <alignment horizontal="right"/>
    </xf>
    <xf numFmtId="44" fontId="10" fillId="0" borderId="1" xfId="1" applyFont="1" applyFill="1" applyBorder="1"/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44" fontId="9" fillId="2" borderId="0" xfId="0" applyNumberFormat="1" applyFont="1" applyFill="1"/>
    <xf numFmtId="0" fontId="11" fillId="2" borderId="1" xfId="0" applyFont="1" applyFill="1" applyBorder="1" applyAlignment="1">
      <alignment vertical="center"/>
    </xf>
    <xf numFmtId="0" fontId="11" fillId="0" borderId="1" xfId="0" applyFont="1" applyBorder="1" applyAlignment="1">
      <alignment wrapText="1"/>
    </xf>
    <xf numFmtId="44" fontId="11" fillId="0" borderId="1" xfId="1" applyFont="1" applyFill="1" applyBorder="1"/>
    <xf numFmtId="0" fontId="11" fillId="2" borderId="0" xfId="0" applyFont="1" applyFill="1"/>
    <xf numFmtId="0" fontId="11" fillId="2" borderId="1" xfId="0" applyFont="1" applyFill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9" fillId="2" borderId="1" xfId="0" applyFont="1" applyFill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right" wrapText="1"/>
    </xf>
    <xf numFmtId="7" fontId="13" fillId="0" borderId="0" xfId="0" applyNumberFormat="1" applyFont="1" applyAlignment="1">
      <alignment vertical="top" wrapText="1"/>
    </xf>
    <xf numFmtId="44" fontId="13" fillId="0" borderId="0" xfId="0" applyNumberFormat="1" applyFont="1" applyAlignment="1">
      <alignment vertical="top" wrapText="1"/>
    </xf>
    <xf numFmtId="44" fontId="3" fillId="0" borderId="1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9" fillId="0" borderId="0" xfId="0" applyFont="1"/>
    <xf numFmtId="0" fontId="9" fillId="0" borderId="1" xfId="0" applyFont="1" applyBorder="1"/>
    <xf numFmtId="7" fontId="13" fillId="0" borderId="0" xfId="0" applyNumberFormat="1" applyFont="1" applyAlignment="1">
      <alignment horizontal="right" vertical="top" wrapText="1"/>
    </xf>
    <xf numFmtId="44" fontId="3" fillId="0" borderId="0" xfId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8" fontId="9" fillId="2" borderId="0" xfId="0" applyNumberFormat="1" applyFont="1" applyFill="1"/>
    <xf numFmtId="7" fontId="3" fillId="0" borderId="0" xfId="1" applyNumberFormat="1" applyFont="1" applyFill="1" applyBorder="1" applyAlignment="1">
      <alignment horizontal="center" vertical="center"/>
    </xf>
    <xf numFmtId="44" fontId="9" fillId="0" borderId="0" xfId="1" applyFont="1" applyFill="1"/>
    <xf numFmtId="8" fontId="9" fillId="0" borderId="1" xfId="1" applyNumberFormat="1" applyFont="1" applyFill="1" applyBorder="1"/>
    <xf numFmtId="0" fontId="9" fillId="3" borderId="0" xfId="0" applyFont="1" applyFill="1"/>
    <xf numFmtId="8" fontId="9" fillId="0" borderId="0" xfId="0" applyNumberFormat="1" applyFont="1"/>
    <xf numFmtId="8" fontId="10" fillId="0" borderId="1" xfId="1" applyNumberFormat="1" applyFont="1" applyFill="1" applyBorder="1"/>
    <xf numFmtId="8" fontId="2" fillId="0" borderId="0" xfId="1" applyNumberFormat="1" applyFont="1" applyFill="1"/>
    <xf numFmtId="8" fontId="3" fillId="0" borderId="0" xfId="1" applyNumberFormat="1" applyFont="1" applyFill="1"/>
    <xf numFmtId="0" fontId="3" fillId="0" borderId="0" xfId="0" applyFont="1" applyAlignment="1">
      <alignment horizontal="center" vertical="center" wrapText="1"/>
    </xf>
    <xf numFmtId="44" fontId="3" fillId="0" borderId="0" xfId="1" applyFont="1" applyFill="1"/>
    <xf numFmtId="44" fontId="13" fillId="0" borderId="0" xfId="0" applyNumberFormat="1" applyFont="1" applyAlignment="1">
      <alignment horizontal="right" vertical="top" wrapText="1"/>
    </xf>
    <xf numFmtId="7" fontId="13" fillId="0" borderId="0" xfId="0" applyNumberFormat="1" applyFont="1" applyAlignment="1">
      <alignment horizontal="right" vertical="top" wrapText="1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4" fontId="3" fillId="0" borderId="1" xfId="1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44" fontId="6" fillId="2" borderId="0" xfId="0" applyNumberFormat="1" applyFont="1" applyFill="1" applyAlignment="1">
      <alignment horizontal="center" wrapText="1"/>
    </xf>
    <xf numFmtId="44" fontId="7" fillId="2" borderId="0" xfId="0" applyNumberFormat="1" applyFont="1" applyFill="1" applyAlignment="1">
      <alignment horizontal="center" wrapText="1"/>
    </xf>
    <xf numFmtId="0" fontId="2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wrapText="1"/>
    </xf>
    <xf numFmtId="44" fontId="6" fillId="2" borderId="0" xfId="0" applyNumberFormat="1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4" fontId="7" fillId="2" borderId="0" xfId="0" applyNumberFormat="1" applyFont="1" applyFill="1" applyAlignment="1">
      <alignment horizontal="center" wrapText="1"/>
    </xf>
    <xf numFmtId="0" fontId="7" fillId="2" borderId="0" xfId="0" applyFont="1" applyFill="1" applyAlignment="1">
      <alignment horizontal="center" wrapText="1"/>
    </xf>
  </cellXfs>
  <cellStyles count="3">
    <cellStyle name="Moneda" xfId="1" builtinId="4"/>
    <cellStyle name="Moneda 3 2" xfId="2" xr:uid="{CFA7869C-8A78-42B6-B536-3CF17C8C22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38100</xdr:rowOff>
    </xdr:from>
    <xdr:to>
      <xdr:col>0</xdr:col>
      <xdr:colOff>1600200</xdr:colOff>
      <xdr:row>3</xdr:row>
      <xdr:rowOff>104775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4EE7C06-A377-477B-8ABC-B2B4BE6FD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38100"/>
          <a:ext cx="158115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38100</xdr:rowOff>
    </xdr:from>
    <xdr:to>
      <xdr:col>0</xdr:col>
      <xdr:colOff>1600200</xdr:colOff>
      <xdr:row>3</xdr:row>
      <xdr:rowOff>104775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5CC1FBA-E3D0-4E02-9A0C-070C5156F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38100"/>
          <a:ext cx="158115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38100</xdr:rowOff>
    </xdr:from>
    <xdr:to>
      <xdr:col>0</xdr:col>
      <xdr:colOff>1600200</xdr:colOff>
      <xdr:row>3</xdr:row>
      <xdr:rowOff>104775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A382272-82BF-43EA-AD92-BB1FA0499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38100"/>
          <a:ext cx="158115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38100</xdr:rowOff>
    </xdr:from>
    <xdr:to>
      <xdr:col>0</xdr:col>
      <xdr:colOff>1600200</xdr:colOff>
      <xdr:row>3</xdr:row>
      <xdr:rowOff>104775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8952EC1-5CEA-49D4-A34A-37B6DB37D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38100"/>
          <a:ext cx="158115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38100</xdr:rowOff>
    </xdr:from>
    <xdr:to>
      <xdr:col>0</xdr:col>
      <xdr:colOff>1600200</xdr:colOff>
      <xdr:row>3</xdr:row>
      <xdr:rowOff>104775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C0BC745-D7B2-42FA-B8DF-BB1ECC1ED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38100"/>
          <a:ext cx="158115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25D3F-F493-4DDF-BE9A-E75E77956E9A}">
  <dimension ref="A1:F46"/>
  <sheetViews>
    <sheetView view="pageBreakPreview" zoomScaleNormal="100" zoomScaleSheetLayoutView="100" workbookViewId="0">
      <selection activeCell="A3" sqref="A3:E3"/>
    </sheetView>
  </sheetViews>
  <sheetFormatPr baseColWidth="10" defaultRowHeight="16.5" x14ac:dyDescent="0.3"/>
  <cols>
    <col min="1" max="1" width="37" style="17" customWidth="1"/>
    <col min="2" max="2" width="35.5703125" style="6" customWidth="1"/>
    <col min="3" max="4" width="15.140625" style="10" bestFit="1" customWidth="1"/>
    <col min="5" max="5" width="18" style="7" customWidth="1"/>
    <col min="6" max="6" width="14.42578125" style="6" bestFit="1" customWidth="1"/>
    <col min="7" max="16384" width="11.42578125" style="6"/>
  </cols>
  <sheetData>
    <row r="1" spans="1:5" ht="18.75" x14ac:dyDescent="0.3">
      <c r="A1" s="69" t="s">
        <v>0</v>
      </c>
      <c r="B1" s="69"/>
      <c r="C1" s="69"/>
      <c r="D1" s="69"/>
      <c r="E1" s="69"/>
    </row>
    <row r="2" spans="1:5" x14ac:dyDescent="0.3">
      <c r="A2" s="70" t="s">
        <v>1</v>
      </c>
      <c r="B2" s="70"/>
      <c r="C2" s="70"/>
      <c r="D2" s="70"/>
      <c r="E2" s="70"/>
    </row>
    <row r="3" spans="1:5" x14ac:dyDescent="0.3">
      <c r="A3" s="71" t="s">
        <v>37</v>
      </c>
      <c r="B3" s="71"/>
      <c r="C3" s="71"/>
      <c r="D3" s="71"/>
      <c r="E3" s="71"/>
    </row>
    <row r="5" spans="1:5" x14ac:dyDescent="0.3">
      <c r="A5" s="72" t="s">
        <v>2</v>
      </c>
      <c r="B5" s="67" t="s">
        <v>3</v>
      </c>
      <c r="C5" s="68" t="s">
        <v>4</v>
      </c>
      <c r="D5" s="68"/>
      <c r="E5" s="68" t="s">
        <v>7</v>
      </c>
    </row>
    <row r="6" spans="1:5" x14ac:dyDescent="0.3">
      <c r="A6" s="72"/>
      <c r="B6" s="67"/>
      <c r="C6" s="8" t="s">
        <v>5</v>
      </c>
      <c r="D6" s="8" t="s">
        <v>6</v>
      </c>
      <c r="E6" s="68"/>
    </row>
    <row r="7" spans="1:5" ht="24.95" customHeight="1" x14ac:dyDescent="0.3">
      <c r="A7" s="14" t="s">
        <v>12</v>
      </c>
      <c r="B7" s="4" t="s">
        <v>8</v>
      </c>
      <c r="C7" s="5">
        <v>8808716.6400000006</v>
      </c>
      <c r="D7" s="5">
        <v>6261658</v>
      </c>
      <c r="E7" s="3"/>
    </row>
    <row r="8" spans="1:5" ht="24.95" customHeight="1" x14ac:dyDescent="0.3">
      <c r="A8" s="14"/>
      <c r="B8" s="4" t="s">
        <v>31</v>
      </c>
      <c r="C8" s="5"/>
      <c r="D8" s="5">
        <v>432966.55</v>
      </c>
      <c r="E8" s="3"/>
    </row>
    <row r="9" spans="1:5" ht="30" customHeight="1" x14ac:dyDescent="0.3">
      <c r="A9" s="14"/>
      <c r="B9" s="4" t="s">
        <v>10</v>
      </c>
      <c r="C9" s="5"/>
      <c r="D9" s="5">
        <v>329620</v>
      </c>
      <c r="E9" s="3"/>
    </row>
    <row r="10" spans="1:5" ht="24.95" customHeight="1" x14ac:dyDescent="0.3">
      <c r="A10" s="14"/>
      <c r="B10" s="1" t="s">
        <v>11</v>
      </c>
      <c r="C10" s="2">
        <f>SUM(C7:C9)</f>
        <v>8808716.6400000006</v>
      </c>
      <c r="D10" s="2">
        <f>SUM(D7:D9)</f>
        <v>7024244.5499999998</v>
      </c>
      <c r="E10" s="2">
        <f>C10-D10</f>
        <v>1784472.0900000008</v>
      </c>
    </row>
    <row r="11" spans="1:5" ht="24.95" customHeight="1" x14ac:dyDescent="0.3">
      <c r="A11" s="14" t="s">
        <v>13</v>
      </c>
      <c r="B11" s="4" t="s">
        <v>21</v>
      </c>
      <c r="C11" s="5">
        <v>4314738.03</v>
      </c>
      <c r="D11" s="5">
        <v>0</v>
      </c>
      <c r="E11" s="3"/>
    </row>
    <row r="12" spans="1:5" ht="24.95" customHeight="1" x14ac:dyDescent="0.3">
      <c r="A12" s="14"/>
      <c r="B12" s="4" t="s">
        <v>9</v>
      </c>
      <c r="C12" s="5"/>
      <c r="D12" s="5">
        <v>422033.67</v>
      </c>
      <c r="E12" s="3"/>
    </row>
    <row r="13" spans="1:5" ht="24.95" customHeight="1" x14ac:dyDescent="0.3">
      <c r="A13" s="14"/>
      <c r="B13" s="1" t="s">
        <v>11</v>
      </c>
      <c r="C13" s="2">
        <f>SUM(C11:C11)</f>
        <v>4314738.03</v>
      </c>
      <c r="D13" s="2">
        <f>SUM(D11:D12)</f>
        <v>422033.67</v>
      </c>
      <c r="E13" s="2">
        <f>C13-D13</f>
        <v>3892704.3600000003</v>
      </c>
    </row>
    <row r="14" spans="1:5" ht="24.95" customHeight="1" x14ac:dyDescent="0.3">
      <c r="A14" s="14" t="s">
        <v>14</v>
      </c>
      <c r="B14" s="4" t="s">
        <v>8</v>
      </c>
      <c r="C14" s="5">
        <v>8469204.8000000007</v>
      </c>
      <c r="D14" s="5">
        <v>2290130</v>
      </c>
      <c r="E14" s="3"/>
    </row>
    <row r="15" spans="1:5" ht="24.95" customHeight="1" x14ac:dyDescent="0.3">
      <c r="A15" s="14"/>
      <c r="B15" s="4" t="s">
        <v>9</v>
      </c>
      <c r="C15" s="5"/>
      <c r="D15" s="5">
        <v>1674088.17</v>
      </c>
      <c r="E15" s="3"/>
    </row>
    <row r="16" spans="1:5" ht="24.95" customHeight="1" x14ac:dyDescent="0.3">
      <c r="A16" s="14"/>
      <c r="B16" s="4" t="s">
        <v>31</v>
      </c>
      <c r="C16" s="5"/>
      <c r="D16" s="5">
        <v>1751974.9</v>
      </c>
      <c r="E16" s="3"/>
    </row>
    <row r="17" spans="1:5" ht="24.95" customHeight="1" x14ac:dyDescent="0.3">
      <c r="A17" s="14"/>
      <c r="B17" s="4" t="s">
        <v>10</v>
      </c>
      <c r="C17" s="5"/>
      <c r="D17" s="5">
        <v>51040</v>
      </c>
      <c r="E17" s="3"/>
    </row>
    <row r="18" spans="1:5" ht="27.75" customHeight="1" x14ac:dyDescent="0.3">
      <c r="A18" s="14"/>
      <c r="B18" s="4" t="s">
        <v>32</v>
      </c>
      <c r="C18" s="5"/>
      <c r="D18" s="5">
        <v>209049.99</v>
      </c>
      <c r="E18" s="3"/>
    </row>
    <row r="19" spans="1:5" ht="24.95" customHeight="1" x14ac:dyDescent="0.3">
      <c r="A19" s="14"/>
      <c r="B19" s="1" t="s">
        <v>11</v>
      </c>
      <c r="C19" s="2">
        <f>SUM(C14:C15)</f>
        <v>8469204.8000000007</v>
      </c>
      <c r="D19" s="2">
        <f>SUM(D14:D18)</f>
        <v>5976283.0600000005</v>
      </c>
      <c r="E19" s="2">
        <f>C19-D19</f>
        <v>2492921.7400000002</v>
      </c>
    </row>
    <row r="20" spans="1:5" ht="24.95" customHeight="1" x14ac:dyDescent="0.3">
      <c r="A20" s="15" t="s">
        <v>22</v>
      </c>
      <c r="B20" s="4" t="s">
        <v>8</v>
      </c>
      <c r="C20" s="5">
        <v>180883.96</v>
      </c>
      <c r="D20" s="5">
        <v>0</v>
      </c>
      <c r="E20" s="3"/>
    </row>
    <row r="21" spans="1:5" ht="24.95" customHeight="1" x14ac:dyDescent="0.3">
      <c r="A21" s="14"/>
      <c r="B21" s="1" t="s">
        <v>11</v>
      </c>
      <c r="C21" s="2">
        <f>C20</f>
        <v>180883.96</v>
      </c>
      <c r="D21" s="2">
        <f>SUM(D20:D20)</f>
        <v>0</v>
      </c>
      <c r="E21" s="2">
        <f>C21-D21</f>
        <v>180883.96</v>
      </c>
    </row>
    <row r="22" spans="1:5" ht="24.95" customHeight="1" x14ac:dyDescent="0.3">
      <c r="A22" s="14" t="s">
        <v>23</v>
      </c>
      <c r="B22" s="4" t="s">
        <v>21</v>
      </c>
      <c r="C22" s="5">
        <v>5036604.8</v>
      </c>
      <c r="D22" s="5">
        <v>0</v>
      </c>
      <c r="E22" s="3"/>
    </row>
    <row r="23" spans="1:5" ht="24.95" customHeight="1" x14ac:dyDescent="0.3">
      <c r="A23" s="14"/>
      <c r="B23" s="1" t="s">
        <v>11</v>
      </c>
      <c r="C23" s="2">
        <f>C22</f>
        <v>5036604.8</v>
      </c>
      <c r="D23" s="2">
        <f>SUM(D22:D22)</f>
        <v>0</v>
      </c>
      <c r="E23" s="2">
        <f>C23-D23</f>
        <v>5036604.8</v>
      </c>
    </row>
    <row r="24" spans="1:5" ht="33.75" customHeight="1" x14ac:dyDescent="0.3">
      <c r="A24" s="15" t="s">
        <v>16</v>
      </c>
      <c r="B24" s="4" t="s">
        <v>8</v>
      </c>
      <c r="C24" s="5">
        <v>93772.11</v>
      </c>
      <c r="D24" s="5">
        <v>0</v>
      </c>
      <c r="E24" s="3"/>
    </row>
    <row r="25" spans="1:5" ht="24.95" customHeight="1" x14ac:dyDescent="0.3">
      <c r="A25" s="14"/>
      <c r="B25" s="1" t="s">
        <v>11</v>
      </c>
      <c r="C25" s="2">
        <f>C24</f>
        <v>93772.11</v>
      </c>
      <c r="D25" s="2">
        <f>SUM(D24:D24)</f>
        <v>0</v>
      </c>
      <c r="E25" s="2">
        <f>C25-D25</f>
        <v>93772.11</v>
      </c>
    </row>
    <row r="26" spans="1:5" ht="24.95" customHeight="1" x14ac:dyDescent="0.3">
      <c r="A26" s="14" t="s">
        <v>17</v>
      </c>
      <c r="B26" s="4" t="s">
        <v>8</v>
      </c>
      <c r="C26" s="5">
        <v>378327.33</v>
      </c>
      <c r="D26" s="5">
        <v>0</v>
      </c>
      <c r="E26" s="3"/>
    </row>
    <row r="27" spans="1:5" ht="24.95" customHeight="1" x14ac:dyDescent="0.3">
      <c r="A27" s="14"/>
      <c r="B27" s="1" t="s">
        <v>11</v>
      </c>
      <c r="C27" s="2">
        <f>C26</f>
        <v>378327.33</v>
      </c>
      <c r="D27" s="2">
        <f>SUM(D26:D26)</f>
        <v>0</v>
      </c>
      <c r="E27" s="2">
        <f>C27-D27</f>
        <v>378327.33</v>
      </c>
    </row>
    <row r="28" spans="1:5" ht="24.95" customHeight="1" x14ac:dyDescent="0.3">
      <c r="A28" s="15" t="s">
        <v>24</v>
      </c>
      <c r="B28" s="4" t="s">
        <v>8</v>
      </c>
      <c r="C28" s="5">
        <v>273126.34999999998</v>
      </c>
      <c r="D28" s="5">
        <v>0</v>
      </c>
      <c r="E28" s="3"/>
    </row>
    <row r="29" spans="1:5" ht="24.95" customHeight="1" x14ac:dyDescent="0.3">
      <c r="A29" s="14"/>
      <c r="B29" s="1" t="s">
        <v>11</v>
      </c>
      <c r="C29" s="2">
        <f>C28</f>
        <v>273126.34999999998</v>
      </c>
      <c r="D29" s="2">
        <f>SUM(D28:D28)</f>
        <v>0</v>
      </c>
      <c r="E29" s="2">
        <f>C29-D29</f>
        <v>273126.34999999998</v>
      </c>
    </row>
    <row r="30" spans="1:5" ht="33.75" customHeight="1" x14ac:dyDescent="0.3">
      <c r="A30" s="15" t="s">
        <v>18</v>
      </c>
      <c r="B30" s="4" t="s">
        <v>8</v>
      </c>
      <c r="C30" s="5">
        <v>14730.56</v>
      </c>
      <c r="D30" s="5">
        <v>0</v>
      </c>
      <c r="E30" s="3"/>
    </row>
    <row r="31" spans="1:5" ht="24.95" customHeight="1" x14ac:dyDescent="0.3">
      <c r="A31" s="14"/>
      <c r="B31" s="1" t="s">
        <v>11</v>
      </c>
      <c r="C31" s="2">
        <f>C30</f>
        <v>14730.56</v>
      </c>
      <c r="D31" s="2">
        <f>SUM(D30:D30)</f>
        <v>0</v>
      </c>
      <c r="E31" s="2">
        <f>C31-D31</f>
        <v>14730.56</v>
      </c>
    </row>
    <row r="32" spans="1:5" ht="33.75" customHeight="1" x14ac:dyDescent="0.3">
      <c r="A32" s="15" t="s">
        <v>33</v>
      </c>
      <c r="B32" s="4" t="s">
        <v>8</v>
      </c>
      <c r="C32" s="5">
        <v>102492.78</v>
      </c>
      <c r="D32" s="5">
        <v>0</v>
      </c>
      <c r="E32" s="3"/>
    </row>
    <row r="33" spans="1:6" ht="24.95" customHeight="1" x14ac:dyDescent="0.3">
      <c r="A33" s="14"/>
      <c r="B33" s="1" t="s">
        <v>11</v>
      </c>
      <c r="C33" s="2">
        <f>C32</f>
        <v>102492.78</v>
      </c>
      <c r="D33" s="2">
        <f>SUM(D32:D32)</f>
        <v>0</v>
      </c>
      <c r="E33" s="2">
        <f>C33-D33</f>
        <v>102492.78</v>
      </c>
    </row>
    <row r="34" spans="1:6" ht="33.75" customHeight="1" x14ac:dyDescent="0.3">
      <c r="A34" s="15" t="s">
        <v>34</v>
      </c>
      <c r="B34" s="4" t="s">
        <v>8</v>
      </c>
      <c r="C34" s="5">
        <v>714232</v>
      </c>
      <c r="D34" s="5">
        <v>0</v>
      </c>
      <c r="E34" s="3"/>
    </row>
    <row r="35" spans="1:6" ht="24.95" customHeight="1" x14ac:dyDescent="0.3">
      <c r="A35" s="14"/>
      <c r="B35" s="1" t="s">
        <v>11</v>
      </c>
      <c r="C35" s="2">
        <f>C34</f>
        <v>714232</v>
      </c>
      <c r="D35" s="2">
        <f>SUM(D34:D34)</f>
        <v>0</v>
      </c>
      <c r="E35" s="2">
        <f>C35-D35</f>
        <v>714232</v>
      </c>
    </row>
    <row r="36" spans="1:6" ht="24.95" customHeight="1" x14ac:dyDescent="0.3">
      <c r="A36" s="16"/>
      <c r="B36" s="12" t="s">
        <v>15</v>
      </c>
      <c r="C36" s="9">
        <f>+C31+C29+C27+C25+C23+C21+C19+C13+C10+C33+C35</f>
        <v>28386829.360000003</v>
      </c>
      <c r="D36" s="9">
        <f>+D31+D29+D27+D25+D23+D21+D19+D13+D10+D33+D35</f>
        <v>13422561.280000001</v>
      </c>
      <c r="E36" s="9">
        <f t="shared" ref="E36" si="0">+E31+E29+E27+E25+E23+E21+E19+E13+E10+E33+E35</f>
        <v>14964268.08</v>
      </c>
      <c r="F36" s="11"/>
    </row>
    <row r="37" spans="1:6" ht="7.5" customHeight="1" x14ac:dyDescent="0.3">
      <c r="B37" s="13"/>
      <c r="E37" s="10"/>
    </row>
    <row r="38" spans="1:6" x14ac:dyDescent="0.3">
      <c r="A38" s="70" t="s">
        <v>19</v>
      </c>
      <c r="B38" s="70"/>
      <c r="C38" s="70"/>
      <c r="D38" s="70"/>
      <c r="E38" s="70"/>
    </row>
    <row r="39" spans="1:6" ht="9.75" customHeight="1" x14ac:dyDescent="0.3">
      <c r="B39" s="18"/>
      <c r="C39" s="18"/>
      <c r="D39" s="18"/>
      <c r="E39" s="18"/>
    </row>
    <row r="40" spans="1:6" ht="51.75" customHeight="1" x14ac:dyDescent="0.3">
      <c r="A40" s="75" t="s">
        <v>20</v>
      </c>
      <c r="B40" s="75"/>
      <c r="C40" s="75"/>
      <c r="D40" s="75"/>
      <c r="E40" s="75"/>
    </row>
    <row r="41" spans="1:6" x14ac:dyDescent="0.3">
      <c r="A41" s="19"/>
      <c r="B41" s="19"/>
      <c r="C41" s="19"/>
      <c r="D41" s="19"/>
      <c r="E41" s="19"/>
    </row>
    <row r="42" spans="1:6" x14ac:dyDescent="0.3">
      <c r="A42" s="76" t="s">
        <v>25</v>
      </c>
      <c r="B42" s="76"/>
      <c r="C42" s="77" t="s">
        <v>26</v>
      </c>
      <c r="D42" s="78"/>
      <c r="E42" s="78"/>
    </row>
    <row r="43" spans="1:6" x14ac:dyDescent="0.3">
      <c r="A43" s="79" t="s">
        <v>27</v>
      </c>
      <c r="B43" s="80"/>
      <c r="C43" s="74" t="s">
        <v>28</v>
      </c>
      <c r="D43" s="80"/>
      <c r="E43" s="80"/>
    </row>
    <row r="44" spans="1:6" x14ac:dyDescent="0.3">
      <c r="C44" s="7"/>
      <c r="D44" s="7"/>
    </row>
    <row r="45" spans="1:6" x14ac:dyDescent="0.3">
      <c r="A45" s="73" t="s">
        <v>29</v>
      </c>
      <c r="B45" s="73"/>
      <c r="C45" s="73"/>
      <c r="D45" s="73"/>
      <c r="E45" s="73"/>
    </row>
    <row r="46" spans="1:6" x14ac:dyDescent="0.3">
      <c r="A46" s="74" t="s">
        <v>30</v>
      </c>
      <c r="B46" s="74"/>
      <c r="C46" s="74"/>
      <c r="D46" s="74"/>
      <c r="E46" s="74"/>
    </row>
  </sheetData>
  <mergeCells count="15">
    <mergeCell ref="A45:E45"/>
    <mergeCell ref="A46:E46"/>
    <mergeCell ref="A38:E38"/>
    <mergeCell ref="A40:E40"/>
    <mergeCell ref="A42:B42"/>
    <mergeCell ref="C42:E42"/>
    <mergeCell ref="A43:B43"/>
    <mergeCell ref="C43:E43"/>
    <mergeCell ref="A1:E1"/>
    <mergeCell ref="A2:E2"/>
    <mergeCell ref="A3:E3"/>
    <mergeCell ref="A5:A6"/>
    <mergeCell ref="B5:B6"/>
    <mergeCell ref="C5:D5"/>
    <mergeCell ref="E5:E6"/>
  </mergeCells>
  <pageMargins left="0.9055118110236221" right="0.70866141732283472" top="0.74803149606299213" bottom="0.74803149606299213" header="0.31496062992125984" footer="0.31496062992125984"/>
  <pageSetup scale="66" orientation="portrait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F06ED-DF7F-4328-AF7B-7F2536B9C5C3}">
  <dimension ref="A1:F50"/>
  <sheetViews>
    <sheetView view="pageBreakPreview" topLeftCell="A32" zoomScaleNormal="100" zoomScaleSheetLayoutView="100" workbookViewId="0">
      <selection activeCell="A3" sqref="A3:E3"/>
    </sheetView>
  </sheetViews>
  <sheetFormatPr baseColWidth="10" defaultRowHeight="16.5" x14ac:dyDescent="0.3"/>
  <cols>
    <col min="1" max="1" width="37" style="17" customWidth="1"/>
    <col min="2" max="2" width="35.5703125" style="6" customWidth="1"/>
    <col min="3" max="4" width="15.140625" style="10" bestFit="1" customWidth="1"/>
    <col min="5" max="5" width="18" style="7" customWidth="1"/>
    <col min="6" max="6" width="14.42578125" style="6" bestFit="1" customWidth="1"/>
    <col min="7" max="16384" width="11.42578125" style="6"/>
  </cols>
  <sheetData>
    <row r="1" spans="1:5" ht="18.75" x14ac:dyDescent="0.3">
      <c r="A1" s="69" t="s">
        <v>0</v>
      </c>
      <c r="B1" s="69"/>
      <c r="C1" s="69"/>
      <c r="D1" s="69"/>
      <c r="E1" s="69"/>
    </row>
    <row r="2" spans="1:5" x14ac:dyDescent="0.3">
      <c r="A2" s="70" t="s">
        <v>1</v>
      </c>
      <c r="B2" s="70"/>
      <c r="C2" s="70"/>
      <c r="D2" s="70"/>
      <c r="E2" s="70"/>
    </row>
    <row r="3" spans="1:5" x14ac:dyDescent="0.3">
      <c r="A3" s="71" t="s">
        <v>36</v>
      </c>
      <c r="B3" s="71"/>
      <c r="C3" s="71"/>
      <c r="D3" s="71"/>
      <c r="E3" s="71"/>
    </row>
    <row r="5" spans="1:5" x14ac:dyDescent="0.3">
      <c r="A5" s="72" t="s">
        <v>2</v>
      </c>
      <c r="B5" s="67" t="s">
        <v>3</v>
      </c>
      <c r="C5" s="68" t="s">
        <v>4</v>
      </c>
      <c r="D5" s="68"/>
      <c r="E5" s="68" t="s">
        <v>7</v>
      </c>
    </row>
    <row r="6" spans="1:5" x14ac:dyDescent="0.3">
      <c r="A6" s="72"/>
      <c r="B6" s="67"/>
      <c r="C6" s="8" t="s">
        <v>5</v>
      </c>
      <c r="D6" s="8" t="s">
        <v>6</v>
      </c>
      <c r="E6" s="68"/>
    </row>
    <row r="7" spans="1:5" s="35" customFormat="1" ht="24.95" customHeight="1" x14ac:dyDescent="0.25">
      <c r="A7" s="32" t="s">
        <v>12</v>
      </c>
      <c r="B7" s="33" t="s">
        <v>8</v>
      </c>
      <c r="C7" s="34">
        <v>10111156.689999999</v>
      </c>
      <c r="D7" s="34">
        <v>8227522</v>
      </c>
      <c r="E7" s="34"/>
    </row>
    <row r="8" spans="1:5" s="35" customFormat="1" ht="24.95" customHeight="1" x14ac:dyDescent="0.25">
      <c r="A8" s="32"/>
      <c r="B8" s="33" t="s">
        <v>31</v>
      </c>
      <c r="C8" s="34"/>
      <c r="D8" s="34">
        <v>1428558.85</v>
      </c>
      <c r="E8" s="34"/>
    </row>
    <row r="9" spans="1:5" s="35" customFormat="1" ht="30" customHeight="1" x14ac:dyDescent="0.25">
      <c r="A9" s="32"/>
      <c r="B9" s="33" t="s">
        <v>10</v>
      </c>
      <c r="C9" s="34"/>
      <c r="D9" s="34">
        <v>1863010</v>
      </c>
      <c r="E9" s="34"/>
    </row>
    <row r="10" spans="1:5" s="26" customFormat="1" ht="13.5" x14ac:dyDescent="0.25">
      <c r="A10" s="38"/>
      <c r="B10" s="27" t="s">
        <v>11</v>
      </c>
      <c r="C10" s="28">
        <f>SUM(C7:C9)</f>
        <v>10111156.689999999</v>
      </c>
      <c r="D10" s="28">
        <f>SUM(D7:D9)</f>
        <v>11519090.85</v>
      </c>
      <c r="E10" s="28">
        <f>C10-D10</f>
        <v>-1407934.1600000001</v>
      </c>
    </row>
    <row r="11" spans="1:5" s="35" customFormat="1" ht="24.95" customHeight="1" x14ac:dyDescent="0.25">
      <c r="A11" s="32" t="s">
        <v>13</v>
      </c>
      <c r="B11" s="33" t="s">
        <v>9</v>
      </c>
      <c r="C11" s="34">
        <v>4314738.03</v>
      </c>
      <c r="D11" s="34">
        <v>1374381.26</v>
      </c>
      <c r="E11" s="34"/>
    </row>
    <row r="12" spans="1:5" s="35" customFormat="1" ht="24.95" customHeight="1" x14ac:dyDescent="0.25">
      <c r="A12" s="32"/>
      <c r="B12" s="33" t="s">
        <v>31</v>
      </c>
      <c r="C12" s="34"/>
      <c r="D12" s="34">
        <v>347998.84</v>
      </c>
      <c r="E12" s="34"/>
    </row>
    <row r="13" spans="1:5" s="35" customFormat="1" ht="25.5" x14ac:dyDescent="0.25">
      <c r="A13" s="32"/>
      <c r="B13" s="33" t="s">
        <v>10</v>
      </c>
      <c r="C13" s="34"/>
      <c r="D13" s="34">
        <v>1110591</v>
      </c>
      <c r="E13" s="34"/>
    </row>
    <row r="14" spans="1:5" s="26" customFormat="1" ht="13.5" x14ac:dyDescent="0.25">
      <c r="A14" s="38"/>
      <c r="B14" s="27" t="s">
        <v>11</v>
      </c>
      <c r="C14" s="28">
        <f>SUM(C11:C11)</f>
        <v>4314738.03</v>
      </c>
      <c r="D14" s="28">
        <f>SUM(D11:D13)</f>
        <v>2832971.1</v>
      </c>
      <c r="E14" s="28">
        <f>C14-D14</f>
        <v>1481766.9300000002</v>
      </c>
    </row>
    <row r="15" spans="1:5" s="35" customFormat="1" ht="24.95" customHeight="1" x14ac:dyDescent="0.25">
      <c r="A15" s="32" t="s">
        <v>14</v>
      </c>
      <c r="B15" s="33" t="s">
        <v>8</v>
      </c>
      <c r="C15" s="34">
        <v>10586506</v>
      </c>
      <c r="D15" s="34">
        <v>3406770</v>
      </c>
      <c r="E15" s="34"/>
    </row>
    <row r="16" spans="1:5" s="35" customFormat="1" ht="24.95" customHeight="1" x14ac:dyDescent="0.25">
      <c r="A16" s="32"/>
      <c r="B16" s="33" t="s">
        <v>9</v>
      </c>
      <c r="C16" s="34"/>
      <c r="D16" s="34">
        <v>3347039.07</v>
      </c>
      <c r="E16" s="34"/>
    </row>
    <row r="17" spans="1:5" s="35" customFormat="1" ht="24.95" customHeight="1" x14ac:dyDescent="0.25">
      <c r="A17" s="32"/>
      <c r="B17" s="33" t="s">
        <v>31</v>
      </c>
      <c r="C17" s="34"/>
      <c r="D17" s="34">
        <v>3333844.02</v>
      </c>
      <c r="E17" s="34"/>
    </row>
    <row r="18" spans="1:5" s="35" customFormat="1" ht="27.75" customHeight="1" x14ac:dyDescent="0.25">
      <c r="A18" s="32"/>
      <c r="B18" s="33" t="s">
        <v>10</v>
      </c>
      <c r="C18" s="34"/>
      <c r="D18" s="34">
        <v>55855.6</v>
      </c>
      <c r="E18" s="34"/>
    </row>
    <row r="19" spans="1:5" s="35" customFormat="1" ht="27.75" customHeight="1" x14ac:dyDescent="0.25">
      <c r="A19" s="32"/>
      <c r="B19" s="33" t="s">
        <v>32</v>
      </c>
      <c r="C19" s="34"/>
      <c r="D19" s="34">
        <v>271781.34999999998</v>
      </c>
      <c r="E19" s="34"/>
    </row>
    <row r="20" spans="1:5" s="26" customFormat="1" ht="24.75" customHeight="1" x14ac:dyDescent="0.25">
      <c r="A20" s="38"/>
      <c r="B20" s="27" t="s">
        <v>11</v>
      </c>
      <c r="C20" s="28">
        <f>SUM(C15:C16)</f>
        <v>10586506</v>
      </c>
      <c r="D20" s="28">
        <f>SUM(D15:D19)</f>
        <v>10415290.039999999</v>
      </c>
      <c r="E20" s="28">
        <f>C20-D20</f>
        <v>171215.96000000089</v>
      </c>
    </row>
    <row r="21" spans="1:5" s="35" customFormat="1" ht="24.95" customHeight="1" x14ac:dyDescent="0.25">
      <c r="A21" s="36" t="s">
        <v>22</v>
      </c>
      <c r="B21" s="33" t="s">
        <v>8</v>
      </c>
      <c r="C21" s="34">
        <v>209270.56</v>
      </c>
      <c r="D21" s="34">
        <v>0</v>
      </c>
      <c r="E21" s="34"/>
    </row>
    <row r="22" spans="1:5" s="26" customFormat="1" ht="20.25" customHeight="1" x14ac:dyDescent="0.25">
      <c r="A22" s="38"/>
      <c r="B22" s="27" t="s">
        <v>11</v>
      </c>
      <c r="C22" s="28">
        <f>C21</f>
        <v>209270.56</v>
      </c>
      <c r="D22" s="28">
        <f>SUM(D21:D21)</f>
        <v>0</v>
      </c>
      <c r="E22" s="28">
        <f>C22-D22</f>
        <v>209270.56</v>
      </c>
    </row>
    <row r="23" spans="1:5" s="35" customFormat="1" ht="24.95" customHeight="1" x14ac:dyDescent="0.25">
      <c r="A23" s="32" t="s">
        <v>23</v>
      </c>
      <c r="B23" s="33" t="s">
        <v>21</v>
      </c>
      <c r="C23" s="34">
        <v>6295756</v>
      </c>
      <c r="D23" s="34">
        <v>0</v>
      </c>
      <c r="E23" s="34"/>
    </row>
    <row r="24" spans="1:5" s="26" customFormat="1" ht="15.75" customHeight="1" x14ac:dyDescent="0.25">
      <c r="A24" s="38"/>
      <c r="B24" s="27" t="s">
        <v>11</v>
      </c>
      <c r="C24" s="28">
        <f>C23</f>
        <v>6295756</v>
      </c>
      <c r="D24" s="28">
        <f>SUM(D23:D23)</f>
        <v>0</v>
      </c>
      <c r="E24" s="28">
        <f>C24-D24</f>
        <v>6295756</v>
      </c>
    </row>
    <row r="25" spans="1:5" s="35" customFormat="1" ht="33.75" customHeight="1" x14ac:dyDescent="0.25">
      <c r="A25" s="36" t="s">
        <v>16</v>
      </c>
      <c r="B25" s="33" t="s">
        <v>8</v>
      </c>
      <c r="C25" s="34">
        <v>118185.04</v>
      </c>
      <c r="D25" s="34">
        <v>0</v>
      </c>
      <c r="E25" s="34"/>
    </row>
    <row r="26" spans="1:5" s="26" customFormat="1" ht="18" customHeight="1" x14ac:dyDescent="0.25">
      <c r="A26" s="38"/>
      <c r="B26" s="27" t="s">
        <v>11</v>
      </c>
      <c r="C26" s="28">
        <f>C25</f>
        <v>118185.04</v>
      </c>
      <c r="D26" s="28">
        <f>SUM(D25:D25)</f>
        <v>0</v>
      </c>
      <c r="E26" s="28">
        <f>C26-D26</f>
        <v>118185.04</v>
      </c>
    </row>
    <row r="27" spans="1:5" s="35" customFormat="1" ht="24.95" customHeight="1" x14ac:dyDescent="0.25">
      <c r="A27" s="32" t="s">
        <v>17</v>
      </c>
      <c r="B27" s="33" t="s">
        <v>8</v>
      </c>
      <c r="C27" s="34">
        <v>422835.32</v>
      </c>
      <c r="D27" s="34">
        <v>0</v>
      </c>
      <c r="E27" s="34"/>
    </row>
    <row r="28" spans="1:5" s="26" customFormat="1" ht="19.5" customHeight="1" x14ac:dyDescent="0.25">
      <c r="A28" s="38"/>
      <c r="B28" s="27" t="s">
        <v>11</v>
      </c>
      <c r="C28" s="28">
        <f>C27</f>
        <v>422835.32</v>
      </c>
      <c r="D28" s="28">
        <f>SUM(D27:D27)</f>
        <v>0</v>
      </c>
      <c r="E28" s="28">
        <f>C28-D28</f>
        <v>422835.32</v>
      </c>
    </row>
    <row r="29" spans="1:5" s="35" customFormat="1" ht="24.95" customHeight="1" x14ac:dyDescent="0.25">
      <c r="A29" s="36" t="s">
        <v>24</v>
      </c>
      <c r="B29" s="33" t="s">
        <v>8</v>
      </c>
      <c r="C29" s="34">
        <v>337587.34</v>
      </c>
      <c r="D29" s="34">
        <v>0</v>
      </c>
      <c r="E29" s="34"/>
    </row>
    <row r="30" spans="1:5" s="26" customFormat="1" ht="20.25" customHeight="1" x14ac:dyDescent="0.25">
      <c r="A30" s="38"/>
      <c r="B30" s="27" t="s">
        <v>11</v>
      </c>
      <c r="C30" s="28">
        <f>C29</f>
        <v>337587.34</v>
      </c>
      <c r="D30" s="28">
        <f>SUM(D29:D29)</f>
        <v>0</v>
      </c>
      <c r="E30" s="28">
        <f>C30-D30</f>
        <v>337587.34</v>
      </c>
    </row>
    <row r="31" spans="1:5" s="35" customFormat="1" ht="33.75" customHeight="1" x14ac:dyDescent="0.25">
      <c r="A31" s="36" t="s">
        <v>18</v>
      </c>
      <c r="B31" s="33" t="s">
        <v>8</v>
      </c>
      <c r="C31" s="34">
        <v>18413.189999999999</v>
      </c>
      <c r="D31" s="34">
        <v>0</v>
      </c>
      <c r="E31" s="34"/>
    </row>
    <row r="32" spans="1:5" s="26" customFormat="1" ht="18.75" customHeight="1" x14ac:dyDescent="0.25">
      <c r="A32" s="38"/>
      <c r="B32" s="27" t="s">
        <v>11</v>
      </c>
      <c r="C32" s="28">
        <f>C31</f>
        <v>18413.189999999999</v>
      </c>
      <c r="D32" s="28">
        <f>SUM(D31:D31)</f>
        <v>0</v>
      </c>
      <c r="E32" s="28">
        <f>C32-D32</f>
        <v>18413.189999999999</v>
      </c>
    </row>
    <row r="33" spans="1:6" s="35" customFormat="1" ht="33.75" customHeight="1" x14ac:dyDescent="0.25">
      <c r="A33" s="36" t="s">
        <v>33</v>
      </c>
      <c r="B33" s="33" t="s">
        <v>8</v>
      </c>
      <c r="C33" s="34">
        <v>102492.78</v>
      </c>
      <c r="D33" s="34">
        <v>0</v>
      </c>
      <c r="E33" s="34"/>
    </row>
    <row r="34" spans="1:6" s="26" customFormat="1" ht="20.25" customHeight="1" x14ac:dyDescent="0.25">
      <c r="A34" s="38"/>
      <c r="B34" s="27" t="s">
        <v>11</v>
      </c>
      <c r="C34" s="28">
        <f>C33</f>
        <v>102492.78</v>
      </c>
      <c r="D34" s="28">
        <f>SUM(D33:D33)</f>
        <v>0</v>
      </c>
      <c r="E34" s="28">
        <f>C34-D34</f>
        <v>102492.78</v>
      </c>
    </row>
    <row r="35" spans="1:6" s="35" customFormat="1" ht="33.75" customHeight="1" x14ac:dyDescent="0.25">
      <c r="A35" s="36" t="s">
        <v>34</v>
      </c>
      <c r="B35" s="33" t="s">
        <v>8</v>
      </c>
      <c r="C35" s="34">
        <v>850393</v>
      </c>
      <c r="D35" s="34">
        <v>0</v>
      </c>
      <c r="E35" s="34"/>
    </row>
    <row r="36" spans="1:6" s="26" customFormat="1" ht="17.25" customHeight="1" x14ac:dyDescent="0.25">
      <c r="A36" s="38"/>
      <c r="B36" s="27" t="s">
        <v>11</v>
      </c>
      <c r="C36" s="28">
        <f>C35</f>
        <v>850393</v>
      </c>
      <c r="D36" s="28">
        <f>SUM(D35:D35)</f>
        <v>0</v>
      </c>
      <c r="E36" s="28">
        <f>C36-D36</f>
        <v>850393</v>
      </c>
    </row>
    <row r="37" spans="1:6" s="35" customFormat="1" ht="21" customHeight="1" x14ac:dyDescent="0.25">
      <c r="A37" s="37" t="s">
        <v>35</v>
      </c>
      <c r="B37" s="33" t="s">
        <v>8</v>
      </c>
      <c r="C37" s="34">
        <v>1110591</v>
      </c>
      <c r="D37" s="34">
        <v>0</v>
      </c>
      <c r="E37" s="34"/>
    </row>
    <row r="38" spans="1:6" s="26" customFormat="1" ht="24" customHeight="1" x14ac:dyDescent="0.25">
      <c r="A38" s="38"/>
      <c r="B38" s="27" t="s">
        <v>11</v>
      </c>
      <c r="C38" s="28">
        <f>C37</f>
        <v>1110591</v>
      </c>
      <c r="D38" s="28">
        <f>SUM(D37:D37)</f>
        <v>0</v>
      </c>
      <c r="E38" s="28">
        <f>C38-D38</f>
        <v>1110591</v>
      </c>
    </row>
    <row r="39" spans="1:6" ht="24.95" customHeight="1" x14ac:dyDescent="0.3">
      <c r="A39" s="16"/>
      <c r="B39" s="12" t="s">
        <v>15</v>
      </c>
      <c r="C39" s="9">
        <f>+C32+C30+C28+C26+C24+C22+C20+C14+C10+C34+C36+C38</f>
        <v>34477924.950000003</v>
      </c>
      <c r="D39" s="9">
        <f>+D32+D30+D28+D26+D24+D22+D20+D14+D10+D34+D36</f>
        <v>24767351.989999998</v>
      </c>
      <c r="E39" s="9">
        <f>+E32+E30+E28+E26+E24+E22+E20+E14+E10+E34+E36</f>
        <v>8599981.9600000009</v>
      </c>
      <c r="F39" s="11"/>
    </row>
    <row r="40" spans="1:6" ht="7.5" customHeight="1" x14ac:dyDescent="0.3">
      <c r="B40" s="13"/>
      <c r="E40" s="10"/>
    </row>
    <row r="41" spans="1:6" x14ac:dyDescent="0.3">
      <c r="A41" s="70" t="s">
        <v>19</v>
      </c>
      <c r="B41" s="70"/>
      <c r="C41" s="70"/>
      <c r="D41" s="70"/>
      <c r="E41" s="70"/>
    </row>
    <row r="42" spans="1:6" ht="9.75" customHeight="1" x14ac:dyDescent="0.3">
      <c r="B42" s="18"/>
      <c r="C42" s="18"/>
      <c r="D42" s="18"/>
      <c r="E42" s="18"/>
    </row>
    <row r="43" spans="1:6" ht="51.75" customHeight="1" x14ac:dyDescent="0.3">
      <c r="A43" s="75" t="s">
        <v>20</v>
      </c>
      <c r="B43" s="75"/>
      <c r="C43" s="75"/>
      <c r="D43" s="75"/>
      <c r="E43" s="75"/>
    </row>
    <row r="44" spans="1:6" x14ac:dyDescent="0.3">
      <c r="A44" s="19"/>
      <c r="B44" s="19"/>
      <c r="C44" s="19"/>
      <c r="D44" s="19"/>
      <c r="E44" s="19"/>
    </row>
    <row r="45" spans="1:6" x14ac:dyDescent="0.3">
      <c r="A45" s="76" t="s">
        <v>25</v>
      </c>
      <c r="B45" s="76"/>
      <c r="C45" s="77" t="s">
        <v>26</v>
      </c>
      <c r="D45" s="78"/>
      <c r="E45" s="78"/>
    </row>
    <row r="46" spans="1:6" x14ac:dyDescent="0.3">
      <c r="A46" s="79" t="s">
        <v>27</v>
      </c>
      <c r="B46" s="80"/>
      <c r="C46" s="74" t="s">
        <v>28</v>
      </c>
      <c r="D46" s="80"/>
      <c r="E46" s="80"/>
    </row>
    <row r="47" spans="1:6" x14ac:dyDescent="0.3">
      <c r="A47" s="21"/>
      <c r="B47" s="22"/>
      <c r="C47" s="20"/>
      <c r="D47" s="22"/>
      <c r="E47" s="22"/>
    </row>
    <row r="48" spans="1:6" x14ac:dyDescent="0.3">
      <c r="C48" s="7"/>
      <c r="D48" s="7"/>
    </row>
    <row r="49" spans="1:5" x14ac:dyDescent="0.3">
      <c r="A49" s="73" t="s">
        <v>29</v>
      </c>
      <c r="B49" s="73"/>
      <c r="C49" s="73"/>
      <c r="D49" s="73"/>
      <c r="E49" s="73"/>
    </row>
    <row r="50" spans="1:5" x14ac:dyDescent="0.3">
      <c r="A50" s="74" t="s">
        <v>30</v>
      </c>
      <c r="B50" s="74"/>
      <c r="C50" s="74"/>
      <c r="D50" s="74"/>
      <c r="E50" s="74"/>
    </row>
  </sheetData>
  <mergeCells count="15">
    <mergeCell ref="A1:E1"/>
    <mergeCell ref="A2:E2"/>
    <mergeCell ref="A3:E3"/>
    <mergeCell ref="A5:A6"/>
    <mergeCell ref="B5:B6"/>
    <mergeCell ref="C5:D5"/>
    <mergeCell ref="E5:E6"/>
    <mergeCell ref="A49:E49"/>
    <mergeCell ref="A50:E50"/>
    <mergeCell ref="A41:E41"/>
    <mergeCell ref="A43:E43"/>
    <mergeCell ref="A45:B45"/>
    <mergeCell ref="C45:E45"/>
    <mergeCell ref="A46:B46"/>
    <mergeCell ref="C46:E46"/>
  </mergeCells>
  <pageMargins left="0.9055118110236221" right="0.70866141732283472" top="0.74803149606299213" bottom="0.74803149606299213" header="0.31496062992125984" footer="0.31496062992125984"/>
  <pageSetup scale="65" orientation="portrait" horizontalDpi="360" verticalDpi="36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0E6F0-5A57-423D-B6AF-51B80CE0B015}">
  <dimension ref="A1:F51"/>
  <sheetViews>
    <sheetView view="pageBreakPreview" zoomScaleNormal="100" zoomScaleSheetLayoutView="100" workbookViewId="0">
      <selection activeCell="A3" sqref="A3:E3"/>
    </sheetView>
  </sheetViews>
  <sheetFormatPr baseColWidth="10" defaultRowHeight="16.5" x14ac:dyDescent="0.3"/>
  <cols>
    <col min="1" max="1" width="37" style="17" customWidth="1"/>
    <col min="2" max="2" width="35.5703125" style="6" customWidth="1"/>
    <col min="3" max="4" width="15.140625" style="10" bestFit="1" customWidth="1"/>
    <col min="5" max="5" width="18" style="7" customWidth="1"/>
    <col min="6" max="6" width="14.42578125" style="6" bestFit="1" customWidth="1"/>
    <col min="7" max="16384" width="11.42578125" style="6"/>
  </cols>
  <sheetData>
    <row r="1" spans="1:5" ht="18.75" x14ac:dyDescent="0.3">
      <c r="A1" s="69" t="s">
        <v>0</v>
      </c>
      <c r="B1" s="69"/>
      <c r="C1" s="69"/>
      <c r="D1" s="69"/>
      <c r="E1" s="69"/>
    </row>
    <row r="2" spans="1:5" x14ac:dyDescent="0.3">
      <c r="A2" s="70" t="s">
        <v>1</v>
      </c>
      <c r="B2" s="70"/>
      <c r="C2" s="70"/>
      <c r="D2" s="70"/>
      <c r="E2" s="70"/>
    </row>
    <row r="3" spans="1:5" x14ac:dyDescent="0.3">
      <c r="A3" s="71" t="s">
        <v>38</v>
      </c>
      <c r="B3" s="71"/>
      <c r="C3" s="71"/>
      <c r="D3" s="71"/>
      <c r="E3" s="71"/>
    </row>
    <row r="5" spans="1:5" x14ac:dyDescent="0.3">
      <c r="A5" s="72" t="s">
        <v>2</v>
      </c>
      <c r="B5" s="67" t="s">
        <v>3</v>
      </c>
      <c r="C5" s="68" t="s">
        <v>4</v>
      </c>
      <c r="D5" s="68"/>
      <c r="E5" s="68" t="s">
        <v>7</v>
      </c>
    </row>
    <row r="6" spans="1:5" x14ac:dyDescent="0.3">
      <c r="A6" s="72"/>
      <c r="B6" s="67"/>
      <c r="C6" s="8" t="s">
        <v>5</v>
      </c>
      <c r="D6" s="8" t="s">
        <v>6</v>
      </c>
      <c r="E6" s="68"/>
    </row>
    <row r="7" spans="1:5" s="26" customFormat="1" ht="21" customHeight="1" x14ac:dyDescent="0.25">
      <c r="A7" s="23" t="s">
        <v>12</v>
      </c>
      <c r="B7" s="24" t="s">
        <v>8</v>
      </c>
      <c r="C7" s="25">
        <v>12193278.199999999</v>
      </c>
      <c r="D7" s="25">
        <v>8227522</v>
      </c>
      <c r="E7" s="25"/>
    </row>
    <row r="8" spans="1:5" s="26" customFormat="1" ht="21" customHeight="1" x14ac:dyDescent="0.25">
      <c r="A8" s="23"/>
      <c r="B8" s="24" t="s">
        <v>31</v>
      </c>
      <c r="C8" s="25"/>
      <c r="D8" s="25">
        <v>1428558.85</v>
      </c>
      <c r="E8" s="25"/>
    </row>
    <row r="9" spans="1:5" s="26" customFormat="1" ht="27.95" customHeight="1" x14ac:dyDescent="0.25">
      <c r="A9" s="23"/>
      <c r="B9" s="24" t="s">
        <v>10</v>
      </c>
      <c r="C9" s="25"/>
      <c r="D9" s="25">
        <v>1863010</v>
      </c>
      <c r="E9" s="25"/>
    </row>
    <row r="10" spans="1:5" s="26" customFormat="1" ht="21" customHeight="1" x14ac:dyDescent="0.25">
      <c r="A10" s="23"/>
      <c r="B10" s="27" t="s">
        <v>11</v>
      </c>
      <c r="C10" s="28">
        <f>SUM(C7:C9)</f>
        <v>12193278.199999999</v>
      </c>
      <c r="D10" s="28">
        <f>SUM(D7:D9)</f>
        <v>11519090.85</v>
      </c>
      <c r="E10" s="28">
        <f>C10-D10</f>
        <v>674187.34999999963</v>
      </c>
    </row>
    <row r="11" spans="1:5" s="26" customFormat="1" ht="21" customHeight="1" x14ac:dyDescent="0.25">
      <c r="A11" s="23" t="s">
        <v>13</v>
      </c>
      <c r="B11" s="24" t="s">
        <v>9</v>
      </c>
      <c r="C11" s="25">
        <v>6253721.8700000001</v>
      </c>
      <c r="D11" s="25">
        <v>1374381.26</v>
      </c>
      <c r="E11" s="25"/>
    </row>
    <row r="12" spans="1:5" s="26" customFormat="1" ht="21" customHeight="1" x14ac:dyDescent="0.25">
      <c r="A12" s="23"/>
      <c r="B12" s="24" t="s">
        <v>31</v>
      </c>
      <c r="C12" s="25"/>
      <c r="D12" s="25">
        <v>347998.84</v>
      </c>
      <c r="E12" s="25"/>
    </row>
    <row r="13" spans="1:5" s="26" customFormat="1" ht="27.95" customHeight="1" x14ac:dyDescent="0.25">
      <c r="A13" s="23"/>
      <c r="B13" s="24" t="s">
        <v>10</v>
      </c>
      <c r="C13" s="25"/>
      <c r="D13" s="25">
        <v>1110591</v>
      </c>
      <c r="E13" s="25"/>
    </row>
    <row r="14" spans="1:5" s="26" customFormat="1" ht="21" customHeight="1" x14ac:dyDescent="0.25">
      <c r="A14" s="23"/>
      <c r="B14" s="27" t="s">
        <v>11</v>
      </c>
      <c r="C14" s="28">
        <f>SUM(C11:C11)</f>
        <v>6253721.8700000001</v>
      </c>
      <c r="D14" s="28">
        <f>SUM(D11:D13)</f>
        <v>2832971.1</v>
      </c>
      <c r="E14" s="28">
        <f>C14-D14</f>
        <v>3420750.77</v>
      </c>
    </row>
    <row r="15" spans="1:5" s="26" customFormat="1" ht="21" customHeight="1" x14ac:dyDescent="0.25">
      <c r="A15" s="23" t="s">
        <v>14</v>
      </c>
      <c r="B15" s="24" t="s">
        <v>8</v>
      </c>
      <c r="C15" s="25">
        <v>12703807.199999999</v>
      </c>
      <c r="D15" s="25">
        <v>3406770</v>
      </c>
      <c r="E15" s="25"/>
    </row>
    <row r="16" spans="1:5" s="26" customFormat="1" ht="21" customHeight="1" x14ac:dyDescent="0.25">
      <c r="A16" s="23"/>
      <c r="B16" s="24" t="s">
        <v>9</v>
      </c>
      <c r="C16" s="25"/>
      <c r="D16" s="25">
        <v>3347039.07</v>
      </c>
      <c r="E16" s="25"/>
    </row>
    <row r="17" spans="1:5" s="26" customFormat="1" ht="21" customHeight="1" x14ac:dyDescent="0.25">
      <c r="A17" s="23"/>
      <c r="B17" s="24" t="s">
        <v>31</v>
      </c>
      <c r="C17" s="25"/>
      <c r="D17" s="25">
        <v>3333844.02</v>
      </c>
      <c r="E17" s="25"/>
    </row>
    <row r="18" spans="1:5" s="26" customFormat="1" ht="27.95" customHeight="1" x14ac:dyDescent="0.25">
      <c r="A18" s="23"/>
      <c r="B18" s="24" t="s">
        <v>10</v>
      </c>
      <c r="C18" s="25"/>
      <c r="D18" s="25">
        <v>55855.6</v>
      </c>
      <c r="E18" s="25"/>
    </row>
    <row r="19" spans="1:5" s="26" customFormat="1" ht="21" customHeight="1" x14ac:dyDescent="0.25">
      <c r="A19" s="23"/>
      <c r="B19" s="24" t="s">
        <v>32</v>
      </c>
      <c r="C19" s="25"/>
      <c r="D19" s="25">
        <v>271781.34999999998</v>
      </c>
      <c r="E19" s="25"/>
    </row>
    <row r="20" spans="1:5" s="26" customFormat="1" ht="21" customHeight="1" x14ac:dyDescent="0.25">
      <c r="A20" s="23"/>
      <c r="B20" s="27" t="s">
        <v>11</v>
      </c>
      <c r="C20" s="28">
        <f>SUM(C15:C16)</f>
        <v>12703807.199999999</v>
      </c>
      <c r="D20" s="28">
        <f>SUM(D15:D19)</f>
        <v>10415290.039999999</v>
      </c>
      <c r="E20" s="28">
        <f>C20-D20</f>
        <v>2288517.16</v>
      </c>
    </row>
    <row r="21" spans="1:5" s="26" customFormat="1" ht="25.5" customHeight="1" x14ac:dyDescent="0.25">
      <c r="A21" s="29" t="s">
        <v>22</v>
      </c>
      <c r="B21" s="24" t="s">
        <v>8</v>
      </c>
      <c r="C21" s="25">
        <v>209270.56</v>
      </c>
      <c r="D21" s="25">
        <v>0</v>
      </c>
      <c r="E21" s="25"/>
    </row>
    <row r="22" spans="1:5" s="26" customFormat="1" ht="21" customHeight="1" x14ac:dyDescent="0.25">
      <c r="A22" s="23"/>
      <c r="B22" s="27" t="s">
        <v>11</v>
      </c>
      <c r="C22" s="28">
        <f>C21</f>
        <v>209270.56</v>
      </c>
      <c r="D22" s="28">
        <f>SUM(D21:D21)</f>
        <v>0</v>
      </c>
      <c r="E22" s="28">
        <f>C22-D22</f>
        <v>209270.56</v>
      </c>
    </row>
    <row r="23" spans="1:5" s="26" customFormat="1" ht="25.5" customHeight="1" x14ac:dyDescent="0.25">
      <c r="A23" s="23" t="s">
        <v>23</v>
      </c>
      <c r="B23" s="24" t="s">
        <v>21</v>
      </c>
      <c r="C23" s="25">
        <v>7554907.2000000002</v>
      </c>
      <c r="D23" s="25">
        <v>0</v>
      </c>
      <c r="E23" s="25"/>
    </row>
    <row r="24" spans="1:5" s="26" customFormat="1" ht="21" customHeight="1" x14ac:dyDescent="0.25">
      <c r="A24" s="23"/>
      <c r="B24" s="27" t="s">
        <v>11</v>
      </c>
      <c r="C24" s="28">
        <f>C23</f>
        <v>7554907.2000000002</v>
      </c>
      <c r="D24" s="28">
        <f>SUM(D23:D23)</f>
        <v>0</v>
      </c>
      <c r="E24" s="28">
        <f>C24-D24</f>
        <v>7554907.2000000002</v>
      </c>
    </row>
    <row r="25" spans="1:5" s="26" customFormat="1" ht="27" x14ac:dyDescent="0.25">
      <c r="A25" s="29" t="s">
        <v>16</v>
      </c>
      <c r="B25" s="24" t="s">
        <v>8</v>
      </c>
      <c r="C25" s="25">
        <v>139354.28</v>
      </c>
      <c r="D25" s="25">
        <v>0</v>
      </c>
      <c r="E25" s="25"/>
    </row>
    <row r="26" spans="1:5" s="26" customFormat="1" ht="21" customHeight="1" x14ac:dyDescent="0.25">
      <c r="A26" s="23"/>
      <c r="B26" s="27" t="s">
        <v>11</v>
      </c>
      <c r="C26" s="28">
        <f>C25</f>
        <v>139354.28</v>
      </c>
      <c r="D26" s="28">
        <f>SUM(D25:D25)</f>
        <v>0</v>
      </c>
      <c r="E26" s="28">
        <f>C26-D26</f>
        <v>139354.28</v>
      </c>
    </row>
    <row r="27" spans="1:5" s="26" customFormat="1" ht="24" customHeight="1" x14ac:dyDescent="0.25">
      <c r="A27" s="23" t="s">
        <v>17</v>
      </c>
      <c r="B27" s="24" t="s">
        <v>8</v>
      </c>
      <c r="C27" s="25">
        <v>467343.31</v>
      </c>
      <c r="D27" s="25">
        <v>0</v>
      </c>
      <c r="E27" s="25"/>
    </row>
    <row r="28" spans="1:5" s="26" customFormat="1" ht="21" customHeight="1" x14ac:dyDescent="0.25">
      <c r="A28" s="23"/>
      <c r="B28" s="27" t="s">
        <v>11</v>
      </c>
      <c r="C28" s="28">
        <f>C27</f>
        <v>467343.31</v>
      </c>
      <c r="D28" s="28">
        <f>SUM(D27:D27)</f>
        <v>0</v>
      </c>
      <c r="E28" s="28">
        <f>C28-D28</f>
        <v>467343.31</v>
      </c>
    </row>
    <row r="29" spans="1:5" s="26" customFormat="1" ht="24" customHeight="1" x14ac:dyDescent="0.25">
      <c r="A29" s="29" t="s">
        <v>24</v>
      </c>
      <c r="B29" s="24" t="s">
        <v>8</v>
      </c>
      <c r="C29" s="25">
        <v>404120.89</v>
      </c>
      <c r="D29" s="25">
        <v>0</v>
      </c>
      <c r="E29" s="25"/>
    </row>
    <row r="30" spans="1:5" s="26" customFormat="1" ht="21" customHeight="1" x14ac:dyDescent="0.25">
      <c r="A30" s="23"/>
      <c r="B30" s="27" t="s">
        <v>11</v>
      </c>
      <c r="C30" s="28">
        <f>C29</f>
        <v>404120.89</v>
      </c>
      <c r="D30" s="28">
        <f>SUM(D29:D29)</f>
        <v>0</v>
      </c>
      <c r="E30" s="28">
        <f>C30-D30</f>
        <v>404120.89</v>
      </c>
    </row>
    <row r="31" spans="1:5" s="26" customFormat="1" ht="27" x14ac:dyDescent="0.25">
      <c r="A31" s="29" t="s">
        <v>18</v>
      </c>
      <c r="B31" s="24" t="s">
        <v>8</v>
      </c>
      <c r="C31" s="25">
        <v>22095.82</v>
      </c>
      <c r="D31" s="25">
        <v>0</v>
      </c>
      <c r="E31" s="25"/>
    </row>
    <row r="32" spans="1:5" s="26" customFormat="1" ht="21" customHeight="1" x14ac:dyDescent="0.25">
      <c r="A32" s="23"/>
      <c r="B32" s="27" t="s">
        <v>11</v>
      </c>
      <c r="C32" s="28">
        <f>C31</f>
        <v>22095.82</v>
      </c>
      <c r="D32" s="28">
        <f>SUM(D31:D31)</f>
        <v>0</v>
      </c>
      <c r="E32" s="28">
        <f>C32-D32</f>
        <v>22095.82</v>
      </c>
    </row>
    <row r="33" spans="1:6" s="26" customFormat="1" ht="27" x14ac:dyDescent="0.25">
      <c r="A33" s="29" t="s">
        <v>33</v>
      </c>
      <c r="B33" s="24" t="s">
        <v>8</v>
      </c>
      <c r="C33" s="25">
        <v>102492.78</v>
      </c>
      <c r="D33" s="25">
        <v>0</v>
      </c>
      <c r="E33" s="25"/>
    </row>
    <row r="34" spans="1:6" s="26" customFormat="1" ht="21" customHeight="1" x14ac:dyDescent="0.25">
      <c r="A34" s="23"/>
      <c r="B34" s="27" t="s">
        <v>11</v>
      </c>
      <c r="C34" s="28">
        <f>C33</f>
        <v>102492.78</v>
      </c>
      <c r="D34" s="28">
        <f>SUM(D33:D33)</f>
        <v>0</v>
      </c>
      <c r="E34" s="28">
        <f>C34-D34</f>
        <v>102492.78</v>
      </c>
    </row>
    <row r="35" spans="1:6" s="26" customFormat="1" ht="27" x14ac:dyDescent="0.25">
      <c r="A35" s="29" t="s">
        <v>34</v>
      </c>
      <c r="B35" s="24" t="s">
        <v>8</v>
      </c>
      <c r="C35" s="25">
        <v>850888</v>
      </c>
      <c r="D35" s="25">
        <v>0</v>
      </c>
      <c r="E35" s="25"/>
    </row>
    <row r="36" spans="1:6" s="26" customFormat="1" ht="21" customHeight="1" x14ac:dyDescent="0.25">
      <c r="A36" s="23"/>
      <c r="B36" s="27" t="s">
        <v>11</v>
      </c>
      <c r="C36" s="28">
        <f>C35</f>
        <v>850888</v>
      </c>
      <c r="D36" s="28">
        <f>SUM(D35:D35)</f>
        <v>0</v>
      </c>
      <c r="E36" s="28">
        <f>C36-D36</f>
        <v>850888</v>
      </c>
    </row>
    <row r="37" spans="1:6" s="26" customFormat="1" ht="21" customHeight="1" x14ac:dyDescent="0.25">
      <c r="A37" s="29" t="s">
        <v>35</v>
      </c>
      <c r="B37" s="24" t="s">
        <v>8</v>
      </c>
      <c r="C37" s="25">
        <v>1110591</v>
      </c>
      <c r="D37" s="25">
        <v>0</v>
      </c>
      <c r="E37" s="25"/>
    </row>
    <row r="38" spans="1:6" s="26" customFormat="1" ht="21" customHeight="1" x14ac:dyDescent="0.25">
      <c r="A38" s="23"/>
      <c r="B38" s="27" t="s">
        <v>11</v>
      </c>
      <c r="C38" s="28">
        <f>C37</f>
        <v>1110591</v>
      </c>
      <c r="D38" s="28">
        <f>SUM(D37:D37)</f>
        <v>0</v>
      </c>
      <c r="E38" s="28">
        <f>C38-D38</f>
        <v>1110591</v>
      </c>
    </row>
    <row r="39" spans="1:6" s="26" customFormat="1" ht="21" customHeight="1" x14ac:dyDescent="0.3">
      <c r="A39" s="30"/>
      <c r="B39" s="12" t="s">
        <v>15</v>
      </c>
      <c r="C39" s="2">
        <f>+C32+C30+C28+C26+C24+C22+C20+C14+C10+C34+C36+C38</f>
        <v>42011871.109999999</v>
      </c>
      <c r="D39" s="2">
        <f t="shared" ref="D39:E39" si="0">+D32+D30+D28+D26+D24+D22+D20+D14+D10+D34+D36+D38</f>
        <v>24767351.989999998</v>
      </c>
      <c r="E39" s="2">
        <f t="shared" si="0"/>
        <v>17244519.119999997</v>
      </c>
      <c r="F39" s="31"/>
    </row>
    <row r="40" spans="1:6" x14ac:dyDescent="0.3">
      <c r="B40" s="13"/>
      <c r="E40" s="10"/>
    </row>
    <row r="41" spans="1:6" x14ac:dyDescent="0.3">
      <c r="A41" s="70" t="s">
        <v>19</v>
      </c>
      <c r="B41" s="70"/>
      <c r="C41" s="70"/>
      <c r="D41" s="70"/>
      <c r="E41" s="70"/>
    </row>
    <row r="42" spans="1:6" ht="9.75" customHeight="1" x14ac:dyDescent="0.3">
      <c r="B42" s="18"/>
      <c r="C42" s="18"/>
      <c r="D42" s="18"/>
      <c r="E42" s="18"/>
    </row>
    <row r="43" spans="1:6" ht="51.75" customHeight="1" x14ac:dyDescent="0.3">
      <c r="A43" s="75" t="s">
        <v>20</v>
      </c>
      <c r="B43" s="75"/>
      <c r="C43" s="75"/>
      <c r="D43" s="75"/>
      <c r="E43" s="75"/>
    </row>
    <row r="44" spans="1:6" x14ac:dyDescent="0.3">
      <c r="A44" s="19"/>
      <c r="B44" s="19"/>
      <c r="C44" s="19"/>
      <c r="D44" s="19"/>
      <c r="E44" s="19"/>
    </row>
    <row r="45" spans="1:6" x14ac:dyDescent="0.3">
      <c r="A45" s="19"/>
      <c r="B45" s="19"/>
      <c r="C45" s="19"/>
      <c r="D45" s="19"/>
      <c r="E45" s="19"/>
    </row>
    <row r="46" spans="1:6" x14ac:dyDescent="0.3">
      <c r="A46" s="76" t="s">
        <v>25</v>
      </c>
      <c r="B46" s="76"/>
      <c r="C46" s="77" t="s">
        <v>26</v>
      </c>
      <c r="D46" s="78"/>
      <c r="E46" s="78"/>
    </row>
    <row r="47" spans="1:6" x14ac:dyDescent="0.3">
      <c r="A47" s="79" t="s">
        <v>27</v>
      </c>
      <c r="B47" s="80"/>
      <c r="C47" s="74" t="s">
        <v>28</v>
      </c>
      <c r="D47" s="80"/>
      <c r="E47" s="80"/>
    </row>
    <row r="48" spans="1:6" x14ac:dyDescent="0.3">
      <c r="A48" s="21"/>
      <c r="B48" s="22"/>
      <c r="C48" s="20"/>
      <c r="D48" s="22"/>
      <c r="E48" s="22"/>
    </row>
    <row r="49" spans="1:5" x14ac:dyDescent="0.3">
      <c r="C49" s="7"/>
      <c r="D49" s="7"/>
    </row>
    <row r="50" spans="1:5" x14ac:dyDescent="0.3">
      <c r="A50" s="73" t="s">
        <v>29</v>
      </c>
      <c r="B50" s="73"/>
      <c r="C50" s="73"/>
      <c r="D50" s="73"/>
      <c r="E50" s="73"/>
    </row>
    <row r="51" spans="1:5" x14ac:dyDescent="0.3">
      <c r="A51" s="74" t="s">
        <v>30</v>
      </c>
      <c r="B51" s="74"/>
      <c r="C51" s="74"/>
      <c r="D51" s="74"/>
      <c r="E51" s="74"/>
    </row>
  </sheetData>
  <mergeCells count="15">
    <mergeCell ref="A1:E1"/>
    <mergeCell ref="A2:E2"/>
    <mergeCell ref="A3:E3"/>
    <mergeCell ref="A5:A6"/>
    <mergeCell ref="B5:B6"/>
    <mergeCell ref="C5:D5"/>
    <mergeCell ref="E5:E6"/>
    <mergeCell ref="A50:E50"/>
    <mergeCell ref="A51:E51"/>
    <mergeCell ref="A41:E41"/>
    <mergeCell ref="A43:E43"/>
    <mergeCell ref="A46:B46"/>
    <mergeCell ref="C46:E46"/>
    <mergeCell ref="A47:B47"/>
    <mergeCell ref="C47:E47"/>
  </mergeCells>
  <pageMargins left="0.9055118110236221" right="0.70866141732283472" top="0.74803149606299213" bottom="0.74803149606299213" header="0.31496062992125984" footer="0.31496062992125984"/>
  <pageSetup scale="66" orientation="portrait" horizontalDpi="360" verticalDpi="36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65972-7FC7-4764-AA9B-44F34807849E}">
  <dimension ref="A1:G67"/>
  <sheetViews>
    <sheetView view="pageBreakPreview" zoomScaleNormal="100" zoomScaleSheetLayoutView="100" workbookViewId="0">
      <selection activeCell="A3" sqref="A3:E3"/>
    </sheetView>
  </sheetViews>
  <sheetFormatPr baseColWidth="10" defaultRowHeight="16.5" x14ac:dyDescent="0.3"/>
  <cols>
    <col min="1" max="1" width="40.42578125" style="17" customWidth="1"/>
    <col min="2" max="2" width="35.5703125" style="6" customWidth="1"/>
    <col min="3" max="4" width="15.140625" style="10" bestFit="1" customWidth="1"/>
    <col min="5" max="5" width="18" style="7" customWidth="1"/>
    <col min="6" max="6" width="14.42578125" style="6" bestFit="1" customWidth="1"/>
    <col min="7" max="16384" width="11.42578125" style="6"/>
  </cols>
  <sheetData>
    <row r="1" spans="1:5" ht="18.75" x14ac:dyDescent="0.3">
      <c r="A1" s="69" t="s">
        <v>0</v>
      </c>
      <c r="B1" s="69"/>
      <c r="C1" s="69"/>
      <c r="D1" s="69"/>
      <c r="E1" s="69"/>
    </row>
    <row r="2" spans="1:5" x14ac:dyDescent="0.3">
      <c r="A2" s="70" t="s">
        <v>1</v>
      </c>
      <c r="B2" s="70"/>
      <c r="C2" s="70"/>
      <c r="D2" s="70"/>
      <c r="E2" s="70"/>
    </row>
    <row r="3" spans="1:5" x14ac:dyDescent="0.3">
      <c r="A3" s="71" t="s">
        <v>41</v>
      </c>
      <c r="B3" s="71"/>
      <c r="C3" s="71"/>
      <c r="D3" s="71"/>
      <c r="E3" s="71"/>
    </row>
    <row r="5" spans="1:5" x14ac:dyDescent="0.3">
      <c r="A5" s="66" t="s">
        <v>2</v>
      </c>
      <c r="B5" s="67" t="s">
        <v>3</v>
      </c>
      <c r="C5" s="68" t="s">
        <v>4</v>
      </c>
      <c r="D5" s="68"/>
      <c r="E5" s="68" t="s">
        <v>7</v>
      </c>
    </row>
    <row r="6" spans="1:5" x14ac:dyDescent="0.3">
      <c r="A6" s="66"/>
      <c r="B6" s="67"/>
      <c r="C6" s="8" t="s">
        <v>5</v>
      </c>
      <c r="D6" s="8" t="s">
        <v>6</v>
      </c>
      <c r="E6" s="68"/>
    </row>
    <row r="7" spans="1:5" s="26" customFormat="1" ht="30" customHeight="1" x14ac:dyDescent="0.25">
      <c r="A7" s="23" t="s">
        <v>12</v>
      </c>
      <c r="B7" s="45"/>
      <c r="C7" s="25">
        <v>8560048.7200000007</v>
      </c>
      <c r="D7" s="45"/>
      <c r="E7" s="25"/>
    </row>
    <row r="8" spans="1:5" s="26" customFormat="1" ht="30" customHeight="1" x14ac:dyDescent="0.25">
      <c r="A8" s="23"/>
      <c r="B8" s="24" t="s">
        <v>8</v>
      </c>
      <c r="C8" s="25"/>
      <c r="D8" s="25">
        <v>4489713.18</v>
      </c>
      <c r="E8" s="25"/>
    </row>
    <row r="9" spans="1:5" s="26" customFormat="1" ht="33.75" customHeight="1" x14ac:dyDescent="0.25">
      <c r="A9" s="23"/>
      <c r="B9" s="24" t="s">
        <v>31</v>
      </c>
      <c r="C9" s="25"/>
      <c r="D9" s="25">
        <v>167313</v>
      </c>
      <c r="E9" s="25"/>
    </row>
    <row r="10" spans="1:5" s="26" customFormat="1" ht="33.75" customHeight="1" x14ac:dyDescent="0.25">
      <c r="A10" s="23"/>
      <c r="B10" s="24" t="s">
        <v>10</v>
      </c>
      <c r="C10" s="25"/>
      <c r="D10" s="25">
        <v>952499</v>
      </c>
      <c r="E10" s="25"/>
    </row>
    <row r="11" spans="1:5" s="26" customFormat="1" ht="30" customHeight="1" x14ac:dyDescent="0.25">
      <c r="A11" s="23"/>
      <c r="B11" s="27" t="s">
        <v>11</v>
      </c>
      <c r="C11" s="28">
        <f>SUM(C7:C9)</f>
        <v>8560048.7200000007</v>
      </c>
      <c r="D11" s="28">
        <f>SUM(D8:D10)</f>
        <v>5609525.1799999997</v>
      </c>
      <c r="E11" s="28">
        <f>C11-D11</f>
        <v>2950523.540000001</v>
      </c>
    </row>
    <row r="12" spans="1:5" s="26" customFormat="1" ht="30" customHeight="1" x14ac:dyDescent="0.25">
      <c r="A12" s="23" t="s">
        <v>13</v>
      </c>
      <c r="B12" s="45"/>
      <c r="C12" s="25">
        <v>3499105.92</v>
      </c>
      <c r="D12" s="45"/>
      <c r="E12" s="25"/>
    </row>
    <row r="13" spans="1:5" s="26" customFormat="1" ht="30" customHeight="1" x14ac:dyDescent="0.25">
      <c r="A13" s="23"/>
      <c r="B13" s="46" t="s">
        <v>40</v>
      </c>
      <c r="C13" s="25"/>
      <c r="D13" s="25">
        <v>964773.9</v>
      </c>
      <c r="E13" s="25"/>
    </row>
    <row r="14" spans="1:5" s="26" customFormat="1" ht="36" customHeight="1" x14ac:dyDescent="0.25">
      <c r="A14" s="23"/>
      <c r="B14" s="24" t="s">
        <v>31</v>
      </c>
      <c r="C14" s="25"/>
      <c r="D14" s="25">
        <v>123041.62</v>
      </c>
      <c r="E14" s="25"/>
    </row>
    <row r="15" spans="1:5" s="26" customFormat="1" ht="36" customHeight="1" x14ac:dyDescent="0.25">
      <c r="A15" s="23"/>
      <c r="B15" s="24" t="s">
        <v>10</v>
      </c>
      <c r="C15" s="25"/>
      <c r="D15" s="25">
        <v>196416</v>
      </c>
      <c r="E15" s="25"/>
    </row>
    <row r="16" spans="1:5" s="26" customFormat="1" ht="30" customHeight="1" x14ac:dyDescent="0.25">
      <c r="A16" s="23"/>
      <c r="B16" s="27" t="s">
        <v>11</v>
      </c>
      <c r="C16" s="28">
        <f>SUM(C12:C12)</f>
        <v>3499105.92</v>
      </c>
      <c r="D16" s="28">
        <f>SUM(D13:D15)</f>
        <v>1284231.52</v>
      </c>
      <c r="E16" s="28">
        <f>C16-D16</f>
        <v>2214874.4</v>
      </c>
    </row>
    <row r="17" spans="1:5" s="26" customFormat="1" ht="30" customHeight="1" x14ac:dyDescent="0.25">
      <c r="A17" s="23" t="s">
        <v>14</v>
      </c>
      <c r="B17" s="45"/>
      <c r="C17" s="25">
        <v>6779761.0499999998</v>
      </c>
      <c r="D17" s="45"/>
      <c r="E17" s="25"/>
    </row>
    <row r="18" spans="1:5" s="26" customFormat="1" ht="30" customHeight="1" x14ac:dyDescent="0.25">
      <c r="A18" s="23"/>
      <c r="B18" s="24" t="s">
        <v>8</v>
      </c>
      <c r="C18" s="25"/>
      <c r="D18" s="25">
        <v>2035485.66</v>
      </c>
      <c r="E18" s="25"/>
    </row>
    <row r="19" spans="1:5" s="26" customFormat="1" ht="30" customHeight="1" x14ac:dyDescent="0.25">
      <c r="A19" s="23"/>
      <c r="B19" s="24" t="s">
        <v>9</v>
      </c>
      <c r="C19" s="25"/>
      <c r="D19" s="25">
        <v>804066.16</v>
      </c>
      <c r="E19" s="25"/>
    </row>
    <row r="20" spans="1:5" s="26" customFormat="1" ht="30" customHeight="1" x14ac:dyDescent="0.25">
      <c r="A20" s="23"/>
      <c r="B20" s="24" t="s">
        <v>31</v>
      </c>
      <c r="C20" s="25"/>
      <c r="D20" s="25">
        <v>1729812.52</v>
      </c>
      <c r="E20" s="25"/>
    </row>
    <row r="21" spans="1:5" s="26" customFormat="1" ht="30" customHeight="1" x14ac:dyDescent="0.25">
      <c r="A21" s="23"/>
      <c r="B21" s="27" t="s">
        <v>11</v>
      </c>
      <c r="C21" s="28">
        <f>SUM(C17:C18)</f>
        <v>6779761.0499999998</v>
      </c>
      <c r="D21" s="28">
        <f>SUM(D18:D20)</f>
        <v>4569364.34</v>
      </c>
      <c r="E21" s="28">
        <f>C21-D21</f>
        <v>2210396.71</v>
      </c>
    </row>
    <row r="22" spans="1:5" s="26" customFormat="1" ht="30" customHeight="1" x14ac:dyDescent="0.25">
      <c r="A22" s="29" t="s">
        <v>22</v>
      </c>
      <c r="B22" s="45"/>
      <c r="C22" s="25">
        <v>160396.19</v>
      </c>
      <c r="D22" s="45"/>
      <c r="E22" s="25"/>
    </row>
    <row r="23" spans="1:5" s="26" customFormat="1" ht="30" customHeight="1" x14ac:dyDescent="0.25">
      <c r="A23" s="23"/>
      <c r="B23" s="24" t="s">
        <v>9</v>
      </c>
      <c r="C23" s="25"/>
      <c r="D23" s="25">
        <v>45221.599999999999</v>
      </c>
      <c r="E23" s="25"/>
    </row>
    <row r="24" spans="1:5" s="26" customFormat="1" ht="36" customHeight="1" x14ac:dyDescent="0.25">
      <c r="A24" s="23"/>
      <c r="B24" s="24" t="s">
        <v>31</v>
      </c>
      <c r="C24" s="25"/>
      <c r="D24" s="25">
        <v>52533.77</v>
      </c>
      <c r="E24" s="25"/>
    </row>
    <row r="25" spans="1:5" s="26" customFormat="1" ht="36" customHeight="1" x14ac:dyDescent="0.25">
      <c r="A25" s="23"/>
      <c r="B25" s="24" t="s">
        <v>32</v>
      </c>
      <c r="C25" s="25"/>
      <c r="D25" s="25">
        <v>24219.35</v>
      </c>
      <c r="E25" s="25"/>
    </row>
    <row r="26" spans="1:5" s="26" customFormat="1" ht="30" customHeight="1" x14ac:dyDescent="0.25">
      <c r="A26" s="23"/>
      <c r="B26" s="27" t="s">
        <v>11</v>
      </c>
      <c r="C26" s="28">
        <f>C22</f>
        <v>160396.19</v>
      </c>
      <c r="D26" s="28">
        <f>SUM(D23:D25)</f>
        <v>121974.72</v>
      </c>
      <c r="E26" s="28">
        <f>C26-D26</f>
        <v>38421.47</v>
      </c>
    </row>
    <row r="27" spans="1:5" s="26" customFormat="1" ht="30" customHeight="1" x14ac:dyDescent="0.25">
      <c r="A27" s="23" t="s">
        <v>23</v>
      </c>
      <c r="B27" s="45"/>
      <c r="C27" s="25">
        <v>4375869.5999999996</v>
      </c>
      <c r="D27" s="45"/>
      <c r="E27" s="25"/>
    </row>
    <row r="28" spans="1:5" s="26" customFormat="1" ht="30" customHeight="1" x14ac:dyDescent="0.25">
      <c r="A28" s="23"/>
      <c r="B28" s="27" t="s">
        <v>11</v>
      </c>
      <c r="C28" s="28">
        <f>C27</f>
        <v>4375869.5999999996</v>
      </c>
      <c r="D28" s="28">
        <v>0</v>
      </c>
      <c r="E28" s="28">
        <f>C28-D28</f>
        <v>4375869.5999999996</v>
      </c>
    </row>
    <row r="29" spans="1:5" s="26" customFormat="1" ht="30" customHeight="1" x14ac:dyDescent="0.25">
      <c r="A29" s="29" t="s">
        <v>16</v>
      </c>
      <c r="B29" s="45"/>
      <c r="C29" s="25">
        <v>91782.09</v>
      </c>
      <c r="D29" s="45"/>
      <c r="E29" s="25"/>
    </row>
    <row r="30" spans="1:5" s="26" customFormat="1" ht="30" customHeight="1" x14ac:dyDescent="0.25">
      <c r="A30" s="29"/>
      <c r="B30" s="24" t="s">
        <v>9</v>
      </c>
      <c r="C30" s="25"/>
      <c r="D30" s="25">
        <v>29870</v>
      </c>
      <c r="E30" s="25"/>
    </row>
    <row r="31" spans="1:5" s="26" customFormat="1" ht="30" customHeight="1" x14ac:dyDescent="0.25">
      <c r="A31" s="23"/>
      <c r="B31" s="27" t="s">
        <v>11</v>
      </c>
      <c r="C31" s="28">
        <f>C29</f>
        <v>91782.09</v>
      </c>
      <c r="D31" s="28">
        <f>D30</f>
        <v>29870</v>
      </c>
      <c r="E31" s="28">
        <f>C31-D31</f>
        <v>61912.09</v>
      </c>
    </row>
    <row r="32" spans="1:5" s="26" customFormat="1" ht="30" customHeight="1" x14ac:dyDescent="0.25">
      <c r="A32" s="23" t="s">
        <v>17</v>
      </c>
      <c r="B32" s="45"/>
      <c r="C32" s="25">
        <v>264814.13</v>
      </c>
      <c r="D32" s="45"/>
      <c r="E32" s="25"/>
    </row>
    <row r="33" spans="1:5" s="26" customFormat="1" ht="30" customHeight="1" x14ac:dyDescent="0.25">
      <c r="A33" s="23"/>
      <c r="B33" s="24" t="s">
        <v>10</v>
      </c>
      <c r="C33" s="25"/>
      <c r="D33" s="25">
        <v>195826.56</v>
      </c>
      <c r="E33" s="25"/>
    </row>
    <row r="34" spans="1:5" s="26" customFormat="1" ht="30" customHeight="1" x14ac:dyDescent="0.25">
      <c r="A34" s="23"/>
      <c r="B34" s="27" t="s">
        <v>11</v>
      </c>
      <c r="C34" s="28">
        <f>C32</f>
        <v>264814.13</v>
      </c>
      <c r="D34" s="28">
        <f>SUM(D33:D33)</f>
        <v>195826.56</v>
      </c>
      <c r="E34" s="28">
        <f>C34-D34</f>
        <v>68987.570000000007</v>
      </c>
    </row>
    <row r="35" spans="1:5" s="26" customFormat="1" ht="30" customHeight="1" x14ac:dyDescent="0.25">
      <c r="A35" s="29" t="s">
        <v>24</v>
      </c>
      <c r="B35" s="45"/>
      <c r="C35" s="25">
        <v>205093.98</v>
      </c>
      <c r="D35" s="45"/>
      <c r="E35" s="25"/>
    </row>
    <row r="36" spans="1:5" s="26" customFormat="1" ht="30" customHeight="1" x14ac:dyDescent="0.25">
      <c r="A36" s="29"/>
      <c r="B36" s="24" t="s">
        <v>9</v>
      </c>
      <c r="C36" s="25"/>
      <c r="D36" s="25">
        <v>49777.7</v>
      </c>
      <c r="E36" s="25"/>
    </row>
    <row r="37" spans="1:5" s="26" customFormat="1" ht="30" customHeight="1" x14ac:dyDescent="0.25">
      <c r="A37" s="29"/>
      <c r="B37" s="24" t="s">
        <v>10</v>
      </c>
      <c r="C37" s="25"/>
      <c r="D37" s="25">
        <v>135596.64000000001</v>
      </c>
      <c r="E37" s="25"/>
    </row>
    <row r="38" spans="1:5" s="26" customFormat="1" ht="30" customHeight="1" x14ac:dyDescent="0.25">
      <c r="A38" s="23"/>
      <c r="B38" s="27" t="s">
        <v>11</v>
      </c>
      <c r="C38" s="28">
        <f>C35</f>
        <v>205093.98</v>
      </c>
      <c r="D38" s="28">
        <f>SUM(D36:D37)</f>
        <v>185374.34000000003</v>
      </c>
      <c r="E38" s="28">
        <f>C38-D38</f>
        <v>19719.639999999985</v>
      </c>
    </row>
    <row r="39" spans="1:5" s="26" customFormat="1" ht="30" customHeight="1" x14ac:dyDescent="0.25">
      <c r="A39" s="29" t="s">
        <v>18</v>
      </c>
      <c r="B39" s="45"/>
      <c r="C39" s="25">
        <v>13708.68</v>
      </c>
      <c r="D39" s="45"/>
      <c r="E39" s="25"/>
    </row>
    <row r="40" spans="1:5" s="26" customFormat="1" ht="30" customHeight="1" x14ac:dyDescent="0.25">
      <c r="A40" s="29"/>
      <c r="B40" s="24" t="s">
        <v>9</v>
      </c>
      <c r="C40" s="25"/>
      <c r="D40" s="25">
        <v>6758</v>
      </c>
      <c r="E40" s="25"/>
    </row>
    <row r="41" spans="1:5" s="26" customFormat="1" ht="30" customHeight="1" x14ac:dyDescent="0.25">
      <c r="A41" s="23"/>
      <c r="B41" s="27" t="s">
        <v>11</v>
      </c>
      <c r="C41" s="28">
        <f>C39</f>
        <v>13708.68</v>
      </c>
      <c r="D41" s="28">
        <f>SUM(D40:D40)</f>
        <v>6758</v>
      </c>
      <c r="E41" s="28">
        <f>C41-D41</f>
        <v>6950.68</v>
      </c>
    </row>
    <row r="42" spans="1:5" s="26" customFormat="1" ht="41.25" customHeight="1" x14ac:dyDescent="0.25">
      <c r="A42" s="29" t="s">
        <v>33</v>
      </c>
      <c r="B42" s="45"/>
      <c r="C42" s="25">
        <v>73346.929999999993</v>
      </c>
      <c r="D42" s="45"/>
      <c r="E42" s="25"/>
    </row>
    <row r="43" spans="1:5" s="26" customFormat="1" ht="30" customHeight="1" x14ac:dyDescent="0.25">
      <c r="A43" s="23"/>
      <c r="B43" s="27" t="s">
        <v>11</v>
      </c>
      <c r="C43" s="28">
        <f>C42</f>
        <v>73346.929999999993</v>
      </c>
      <c r="D43" s="28">
        <v>0</v>
      </c>
      <c r="E43" s="28">
        <f>C43-D43</f>
        <v>73346.929999999993</v>
      </c>
    </row>
    <row r="44" spans="1:5" s="26" customFormat="1" ht="30" customHeight="1" x14ac:dyDescent="0.25">
      <c r="A44" s="29" t="s">
        <v>34</v>
      </c>
      <c r="B44" s="45"/>
      <c r="C44" s="25">
        <v>955298</v>
      </c>
      <c r="D44" s="45"/>
      <c r="E44" s="25"/>
    </row>
    <row r="45" spans="1:5" s="26" customFormat="1" ht="42" customHeight="1" x14ac:dyDescent="0.25">
      <c r="A45" s="29"/>
      <c r="B45" s="24" t="s">
        <v>8</v>
      </c>
      <c r="C45" s="25"/>
      <c r="D45" s="25">
        <v>154796.20000000001</v>
      </c>
      <c r="E45" s="25"/>
    </row>
    <row r="46" spans="1:5" s="26" customFormat="1" ht="42" customHeight="1" x14ac:dyDescent="0.25">
      <c r="A46" s="29"/>
      <c r="B46" s="24" t="s">
        <v>9</v>
      </c>
      <c r="C46" s="25"/>
      <c r="D46" s="25">
        <v>104950</v>
      </c>
      <c r="E46" s="25"/>
    </row>
    <row r="47" spans="1:5" s="26" customFormat="1" ht="42" customHeight="1" x14ac:dyDescent="0.25">
      <c r="A47" s="29"/>
      <c r="B47" s="24" t="s">
        <v>31</v>
      </c>
      <c r="C47" s="25"/>
      <c r="D47" s="25">
        <v>395220</v>
      </c>
      <c r="E47" s="25"/>
    </row>
    <row r="48" spans="1:5" s="26" customFormat="1" ht="42" customHeight="1" x14ac:dyDescent="0.25">
      <c r="A48" s="29"/>
      <c r="B48" s="24" t="s">
        <v>10</v>
      </c>
      <c r="C48" s="25"/>
      <c r="D48" s="25">
        <v>167885.78</v>
      </c>
      <c r="E48" s="25"/>
    </row>
    <row r="49" spans="1:7" s="26" customFormat="1" ht="30" customHeight="1" x14ac:dyDescent="0.25">
      <c r="A49" s="23"/>
      <c r="B49" s="27" t="s">
        <v>11</v>
      </c>
      <c r="C49" s="28">
        <f>C44</f>
        <v>955298</v>
      </c>
      <c r="D49" s="28">
        <f>SUM(D45:D48)</f>
        <v>822851.98</v>
      </c>
      <c r="E49" s="28">
        <f>C49-D49</f>
        <v>132446.02000000002</v>
      </c>
    </row>
    <row r="50" spans="1:7" s="26" customFormat="1" ht="30" customHeight="1" x14ac:dyDescent="0.25">
      <c r="A50" s="29" t="s">
        <v>39</v>
      </c>
      <c r="B50" s="24"/>
      <c r="C50" s="25">
        <v>31499.58</v>
      </c>
      <c r="D50" s="25">
        <v>0</v>
      </c>
      <c r="E50" s="25"/>
    </row>
    <row r="51" spans="1:7" s="26" customFormat="1" ht="30" customHeight="1" x14ac:dyDescent="0.25">
      <c r="A51" s="23"/>
      <c r="B51" s="27" t="s">
        <v>11</v>
      </c>
      <c r="C51" s="28">
        <f>C50</f>
        <v>31499.58</v>
      </c>
      <c r="D51" s="28">
        <f>SUM(D50)</f>
        <v>0</v>
      </c>
      <c r="E51" s="28">
        <f>C51-D51</f>
        <v>31499.58</v>
      </c>
    </row>
    <row r="52" spans="1:7" s="26" customFormat="1" ht="30" customHeight="1" x14ac:dyDescent="0.25">
      <c r="A52" s="29" t="s">
        <v>42</v>
      </c>
      <c r="B52" s="24"/>
      <c r="C52" s="25">
        <f>148676.19+139702.85</f>
        <v>288379.04000000004</v>
      </c>
      <c r="D52" s="45"/>
      <c r="E52" s="25"/>
    </row>
    <row r="53" spans="1:7" s="26" customFormat="1" ht="30" customHeight="1" x14ac:dyDescent="0.25">
      <c r="A53" s="29"/>
      <c r="B53" s="24" t="s">
        <v>32</v>
      </c>
      <c r="C53" s="25"/>
      <c r="D53" s="25">
        <v>63394</v>
      </c>
      <c r="E53" s="25"/>
    </row>
    <row r="54" spans="1:7" s="26" customFormat="1" ht="30" customHeight="1" x14ac:dyDescent="0.25">
      <c r="A54" s="23"/>
      <c r="B54" s="27" t="s">
        <v>11</v>
      </c>
      <c r="C54" s="28">
        <f>C52</f>
        <v>288379.04000000004</v>
      </c>
      <c r="D54" s="28">
        <f>SUM(D53:D53)</f>
        <v>63394</v>
      </c>
      <c r="E54" s="28">
        <f>C54-D54</f>
        <v>224985.04000000004</v>
      </c>
    </row>
    <row r="55" spans="1:7" s="26" customFormat="1" ht="40.5" customHeight="1" x14ac:dyDescent="0.25">
      <c r="A55" s="30"/>
      <c r="B55" s="44" t="s">
        <v>15</v>
      </c>
      <c r="C55" s="43">
        <f>+C41+C38+C34+C31+C28+C26+C21+C16+C11+C43+C49+C51</f>
        <v>25010724.869999997</v>
      </c>
      <c r="D55" s="43">
        <f>+D41+D38+D34+D31+D28+D26+D21+D16+D11+D43+D49+D51+D54</f>
        <v>12889170.640000001</v>
      </c>
      <c r="E55" s="43">
        <f>+E41+E38+E34+E31+E28+E26+E21+E16+E11+E43+E49+E51</f>
        <v>12184948.23</v>
      </c>
      <c r="F55" s="31"/>
    </row>
    <row r="56" spans="1:7" s="26" customFormat="1" ht="21" customHeight="1" x14ac:dyDescent="0.3">
      <c r="A56" s="39"/>
      <c r="B56" s="40"/>
      <c r="C56" s="41"/>
      <c r="D56" s="42"/>
      <c r="E56" s="42"/>
      <c r="F56" s="41"/>
      <c r="G56" s="41"/>
    </row>
    <row r="57" spans="1:7" x14ac:dyDescent="0.3">
      <c r="A57" s="70" t="s">
        <v>19</v>
      </c>
      <c r="B57" s="70"/>
      <c r="C57" s="70"/>
      <c r="D57" s="70"/>
      <c r="E57" s="70"/>
    </row>
    <row r="58" spans="1:7" ht="9.75" customHeight="1" x14ac:dyDescent="0.3">
      <c r="B58" s="18"/>
      <c r="C58" s="18"/>
      <c r="D58" s="18"/>
      <c r="E58" s="18"/>
    </row>
    <row r="59" spans="1:7" ht="48.75" customHeight="1" x14ac:dyDescent="0.3">
      <c r="A59" s="75" t="s">
        <v>20</v>
      </c>
      <c r="B59" s="75"/>
      <c r="C59" s="75"/>
      <c r="D59" s="75"/>
      <c r="E59" s="75"/>
    </row>
    <row r="60" spans="1:7" x14ac:dyDescent="0.3">
      <c r="A60" s="19"/>
      <c r="B60" s="19"/>
      <c r="C60" s="19"/>
      <c r="D60" s="19"/>
      <c r="E60" s="19"/>
    </row>
    <row r="61" spans="1:7" x14ac:dyDescent="0.3">
      <c r="A61" s="19"/>
      <c r="B61" s="19"/>
      <c r="C61" s="19"/>
      <c r="D61" s="19"/>
      <c r="E61" s="19"/>
    </row>
    <row r="62" spans="1:7" x14ac:dyDescent="0.3">
      <c r="A62" s="76" t="s">
        <v>25</v>
      </c>
      <c r="B62" s="76"/>
      <c r="C62" s="77" t="s">
        <v>26</v>
      </c>
      <c r="D62" s="78"/>
      <c r="E62" s="78"/>
    </row>
    <row r="63" spans="1:7" x14ac:dyDescent="0.3">
      <c r="A63" s="79" t="s">
        <v>27</v>
      </c>
      <c r="B63" s="80"/>
      <c r="C63" s="74" t="s">
        <v>28</v>
      </c>
      <c r="D63" s="80"/>
      <c r="E63" s="80"/>
    </row>
    <row r="64" spans="1:7" x14ac:dyDescent="0.3">
      <c r="A64" s="21"/>
      <c r="B64" s="22"/>
      <c r="C64" s="20"/>
      <c r="D64" s="22"/>
      <c r="E64" s="22"/>
    </row>
    <row r="65" spans="1:5" x14ac:dyDescent="0.3">
      <c r="C65" s="7"/>
      <c r="D65" s="7"/>
    </row>
    <row r="66" spans="1:5" x14ac:dyDescent="0.3">
      <c r="A66" s="73" t="s">
        <v>29</v>
      </c>
      <c r="B66" s="73"/>
      <c r="C66" s="73"/>
      <c r="D66" s="73"/>
      <c r="E66" s="73"/>
    </row>
    <row r="67" spans="1:5" x14ac:dyDescent="0.3">
      <c r="A67" s="74" t="s">
        <v>30</v>
      </c>
      <c r="B67" s="74"/>
      <c r="C67" s="74"/>
      <c r="D67" s="74"/>
      <c r="E67" s="74"/>
    </row>
  </sheetData>
  <mergeCells count="15">
    <mergeCell ref="A66:E66"/>
    <mergeCell ref="A67:E67"/>
    <mergeCell ref="A57:E57"/>
    <mergeCell ref="A59:E59"/>
    <mergeCell ref="A62:B62"/>
    <mergeCell ref="C62:E62"/>
    <mergeCell ref="A63:B63"/>
    <mergeCell ref="C63:E63"/>
    <mergeCell ref="A1:E1"/>
    <mergeCell ref="A2:E2"/>
    <mergeCell ref="A3:E3"/>
    <mergeCell ref="A5:A6"/>
    <mergeCell ref="B5:B6"/>
    <mergeCell ref="C5:D5"/>
    <mergeCell ref="E5:E6"/>
  </mergeCells>
  <pageMargins left="0.9055118110236221" right="0.70866141732283472" top="0.74803149606299213" bottom="0.74803149606299213" header="0.31496062992125984" footer="0.31496062992125984"/>
  <pageSetup scale="66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38397-AA5D-4998-9C29-A2ABD66C544C}">
  <dimension ref="A1:G75"/>
  <sheetViews>
    <sheetView view="pageBreakPreview" zoomScaleNormal="100" zoomScaleSheetLayoutView="100" workbookViewId="0">
      <selection activeCell="A3" sqref="A3:E3"/>
    </sheetView>
  </sheetViews>
  <sheetFormatPr baseColWidth="10" defaultRowHeight="16.5" x14ac:dyDescent="0.3"/>
  <cols>
    <col min="1" max="1" width="40.42578125" style="17" customWidth="1"/>
    <col min="2" max="2" width="35.5703125" style="6" customWidth="1"/>
    <col min="3" max="4" width="15.140625" style="10" bestFit="1" customWidth="1"/>
    <col min="5" max="5" width="18" style="7" customWidth="1"/>
    <col min="6" max="6" width="14.42578125" style="6" bestFit="1" customWidth="1"/>
    <col min="7" max="16384" width="11.42578125" style="6"/>
  </cols>
  <sheetData>
    <row r="1" spans="1:5" ht="18.75" x14ac:dyDescent="0.3">
      <c r="A1" s="69" t="s">
        <v>0</v>
      </c>
      <c r="B1" s="69"/>
      <c r="C1" s="69"/>
      <c r="D1" s="69"/>
      <c r="E1" s="69"/>
    </row>
    <row r="2" spans="1:5" x14ac:dyDescent="0.3">
      <c r="A2" s="70" t="s">
        <v>1</v>
      </c>
      <c r="B2" s="70"/>
      <c r="C2" s="70"/>
      <c r="D2" s="70"/>
      <c r="E2" s="70"/>
    </row>
    <row r="3" spans="1:5" x14ac:dyDescent="0.3">
      <c r="A3" s="71" t="s">
        <v>43</v>
      </c>
      <c r="B3" s="71"/>
      <c r="C3" s="71"/>
      <c r="D3" s="71"/>
      <c r="E3" s="71"/>
    </row>
    <row r="5" spans="1:5" x14ac:dyDescent="0.3">
      <c r="A5" s="66" t="s">
        <v>2</v>
      </c>
      <c r="B5" s="67" t="s">
        <v>3</v>
      </c>
      <c r="C5" s="68" t="s">
        <v>4</v>
      </c>
      <c r="D5" s="68"/>
      <c r="E5" s="68" t="s">
        <v>7</v>
      </c>
    </row>
    <row r="6" spans="1:5" x14ac:dyDescent="0.3">
      <c r="A6" s="66"/>
      <c r="B6" s="67"/>
      <c r="C6" s="8" t="s">
        <v>5</v>
      </c>
      <c r="D6" s="8" t="s">
        <v>6</v>
      </c>
      <c r="E6" s="68"/>
    </row>
    <row r="7" spans="1:5" s="26" customFormat="1" ht="30" customHeight="1" x14ac:dyDescent="0.25">
      <c r="A7" s="23" t="s">
        <v>12</v>
      </c>
      <c r="B7" s="45"/>
      <c r="C7" s="25">
        <v>17145058.030000001</v>
      </c>
      <c r="D7" s="45"/>
      <c r="E7" s="25"/>
    </row>
    <row r="8" spans="1:5" s="26" customFormat="1" ht="30" customHeight="1" x14ac:dyDescent="0.25">
      <c r="A8" s="23"/>
      <c r="B8" s="24" t="s">
        <v>8</v>
      </c>
      <c r="C8" s="25"/>
      <c r="D8" s="25">
        <v>9175679.6999999993</v>
      </c>
      <c r="E8" s="25"/>
    </row>
    <row r="9" spans="1:5" s="26" customFormat="1" ht="33.75" customHeight="1" x14ac:dyDescent="0.25">
      <c r="A9" s="23"/>
      <c r="B9" s="24" t="s">
        <v>31</v>
      </c>
      <c r="C9" s="25"/>
      <c r="D9" s="25">
        <v>698479.42</v>
      </c>
      <c r="E9" s="25"/>
    </row>
    <row r="10" spans="1:5" s="26" customFormat="1" ht="33.75" customHeight="1" x14ac:dyDescent="0.25">
      <c r="A10" s="23"/>
      <c r="B10" s="24" t="s">
        <v>10</v>
      </c>
      <c r="C10" s="25"/>
      <c r="D10" s="25">
        <v>2042184.15</v>
      </c>
      <c r="E10" s="25"/>
    </row>
    <row r="11" spans="1:5" s="26" customFormat="1" ht="30" customHeight="1" x14ac:dyDescent="0.25">
      <c r="A11" s="23"/>
      <c r="B11" s="27" t="s">
        <v>11</v>
      </c>
      <c r="C11" s="28">
        <f>SUM(C7:C10)</f>
        <v>17145058.030000001</v>
      </c>
      <c r="D11" s="28">
        <f>SUM(D8:D10)</f>
        <v>11916343.27</v>
      </c>
      <c r="E11" s="28">
        <f>C11-D11</f>
        <v>5228714.7600000016</v>
      </c>
    </row>
    <row r="12" spans="1:5" s="26" customFormat="1" ht="30" customHeight="1" x14ac:dyDescent="0.25">
      <c r="A12" s="23" t="s">
        <v>13</v>
      </c>
      <c r="B12" s="45"/>
      <c r="C12" s="25">
        <v>7212417.8600000003</v>
      </c>
      <c r="D12" s="45"/>
      <c r="E12" s="25"/>
    </row>
    <row r="13" spans="1:5" s="26" customFormat="1" ht="30" customHeight="1" x14ac:dyDescent="0.25">
      <c r="A13" s="23"/>
      <c r="B13" s="46" t="s">
        <v>40</v>
      </c>
      <c r="C13" s="25"/>
      <c r="D13" s="25">
        <v>1519834.58</v>
      </c>
      <c r="E13" s="25"/>
    </row>
    <row r="14" spans="1:5" s="26" customFormat="1" ht="36" customHeight="1" x14ac:dyDescent="0.25">
      <c r="A14" s="23"/>
      <c r="B14" s="24" t="s">
        <v>31</v>
      </c>
      <c r="C14" s="25"/>
      <c r="D14" s="25">
        <v>320406.33</v>
      </c>
      <c r="E14" s="25"/>
    </row>
    <row r="15" spans="1:5" s="26" customFormat="1" ht="36" customHeight="1" x14ac:dyDescent="0.25">
      <c r="A15" s="23"/>
      <c r="B15" s="24" t="s">
        <v>10</v>
      </c>
      <c r="C15" s="25"/>
      <c r="D15" s="25">
        <v>4266457.49</v>
      </c>
      <c r="E15" s="25"/>
    </row>
    <row r="16" spans="1:5" s="26" customFormat="1" ht="30" customHeight="1" x14ac:dyDescent="0.25">
      <c r="A16" s="23"/>
      <c r="B16" s="27" t="s">
        <v>11</v>
      </c>
      <c r="C16" s="28">
        <f>SUM(C12:C15)</f>
        <v>7212417.8600000003</v>
      </c>
      <c r="D16" s="28">
        <f>SUM(D12:D15)</f>
        <v>6106698.4000000004</v>
      </c>
      <c r="E16" s="28">
        <f>C16-D16</f>
        <v>1105719.46</v>
      </c>
    </row>
    <row r="17" spans="1:5" s="26" customFormat="1" ht="30" customHeight="1" x14ac:dyDescent="0.25">
      <c r="A17" s="23" t="s">
        <v>14</v>
      </c>
      <c r="B17" s="45"/>
      <c r="C17" s="25">
        <v>13559522.1</v>
      </c>
      <c r="D17" s="45"/>
      <c r="E17" s="25"/>
    </row>
    <row r="18" spans="1:5" s="26" customFormat="1" ht="30" customHeight="1" x14ac:dyDescent="0.25">
      <c r="A18" s="23"/>
      <c r="B18" s="24" t="s">
        <v>8</v>
      </c>
      <c r="C18" s="25"/>
      <c r="D18" s="25">
        <v>4089193.55</v>
      </c>
      <c r="E18" s="25"/>
    </row>
    <row r="19" spans="1:5" s="26" customFormat="1" ht="30" customHeight="1" x14ac:dyDescent="0.25">
      <c r="A19" s="23"/>
      <c r="B19" s="24" t="s">
        <v>9</v>
      </c>
      <c r="C19" s="25"/>
      <c r="D19" s="25">
        <v>2609609.1</v>
      </c>
      <c r="E19" s="25"/>
    </row>
    <row r="20" spans="1:5" s="26" customFormat="1" ht="30" customHeight="1" x14ac:dyDescent="0.25">
      <c r="A20" s="23"/>
      <c r="B20" s="24" t="s">
        <v>31</v>
      </c>
      <c r="C20" s="25"/>
      <c r="D20" s="25">
        <v>4160507.24</v>
      </c>
      <c r="E20" s="25"/>
    </row>
    <row r="21" spans="1:5" s="26" customFormat="1" ht="30" customHeight="1" x14ac:dyDescent="0.25">
      <c r="A21" s="23"/>
      <c r="B21" s="24" t="s">
        <v>32</v>
      </c>
      <c r="C21" s="25"/>
      <c r="D21" s="25">
        <v>30077</v>
      </c>
      <c r="E21" s="25"/>
    </row>
    <row r="22" spans="1:5" s="26" customFormat="1" ht="30" customHeight="1" x14ac:dyDescent="0.25">
      <c r="A22" s="23"/>
      <c r="B22" s="27" t="s">
        <v>11</v>
      </c>
      <c r="C22" s="28">
        <f>SUM(C17:C21)</f>
        <v>13559522.1</v>
      </c>
      <c r="D22" s="28">
        <f>SUM(D17:D21)</f>
        <v>10889386.890000001</v>
      </c>
      <c r="E22" s="28">
        <f>C22-D22</f>
        <v>2670135.209999999</v>
      </c>
    </row>
    <row r="23" spans="1:5" s="26" customFormat="1" ht="30" customHeight="1" x14ac:dyDescent="0.25">
      <c r="A23" s="29" t="s">
        <v>46</v>
      </c>
      <c r="B23" s="45"/>
      <c r="C23" s="25">
        <v>288431.08</v>
      </c>
      <c r="D23" s="45"/>
      <c r="E23" s="25"/>
    </row>
    <row r="24" spans="1:5" s="26" customFormat="1" ht="30" customHeight="1" x14ac:dyDescent="0.25">
      <c r="A24" s="23"/>
      <c r="B24" s="24" t="s">
        <v>9</v>
      </c>
      <c r="C24" s="25"/>
      <c r="D24" s="25">
        <v>70617.5</v>
      </c>
      <c r="E24" s="25"/>
    </row>
    <row r="25" spans="1:5" s="26" customFormat="1" ht="36" customHeight="1" x14ac:dyDescent="0.25">
      <c r="A25" s="23"/>
      <c r="B25" s="24" t="s">
        <v>31</v>
      </c>
      <c r="C25" s="25"/>
      <c r="D25" s="25">
        <v>89297.77</v>
      </c>
      <c r="E25" s="25"/>
    </row>
    <row r="26" spans="1:5" s="26" customFormat="1" ht="30" customHeight="1" x14ac:dyDescent="0.25">
      <c r="A26" s="29"/>
      <c r="B26" s="24" t="s">
        <v>32</v>
      </c>
      <c r="C26" s="25"/>
      <c r="D26" s="25">
        <v>24219.35</v>
      </c>
      <c r="E26" s="25"/>
    </row>
    <row r="27" spans="1:5" s="26" customFormat="1" ht="30" customHeight="1" x14ac:dyDescent="0.25">
      <c r="A27" s="23"/>
      <c r="B27" s="27" t="s">
        <v>11</v>
      </c>
      <c r="C27" s="28">
        <f>SUM(C23:C26)</f>
        <v>288431.08</v>
      </c>
      <c r="D27" s="28">
        <f>SUM(D23:D26)</f>
        <v>184134.62000000002</v>
      </c>
      <c r="E27" s="28">
        <f>C27-D27</f>
        <v>104296.45999999999</v>
      </c>
    </row>
    <row r="28" spans="1:5" s="26" customFormat="1" ht="30" customHeight="1" x14ac:dyDescent="0.25">
      <c r="A28" s="23" t="s">
        <v>23</v>
      </c>
      <c r="B28" s="45"/>
      <c r="C28" s="25">
        <v>8751739.1999999993</v>
      </c>
      <c r="D28" s="45"/>
      <c r="E28" s="25"/>
    </row>
    <row r="29" spans="1:5" s="26" customFormat="1" ht="30" customHeight="1" x14ac:dyDescent="0.25">
      <c r="A29" s="23"/>
      <c r="B29" s="27" t="s">
        <v>11</v>
      </c>
      <c r="C29" s="28">
        <f>C28</f>
        <v>8751739.1999999993</v>
      </c>
      <c r="D29" s="28">
        <v>0</v>
      </c>
      <c r="E29" s="28">
        <f>C29-D29</f>
        <v>8751739.1999999993</v>
      </c>
    </row>
    <row r="30" spans="1:5" s="26" customFormat="1" ht="30" customHeight="1" x14ac:dyDescent="0.25">
      <c r="A30" s="29" t="s">
        <v>16</v>
      </c>
      <c r="B30" s="45"/>
      <c r="C30" s="25">
        <v>170960.39</v>
      </c>
      <c r="D30" s="45"/>
      <c r="E30" s="25"/>
    </row>
    <row r="31" spans="1:5" s="26" customFormat="1" ht="39.75" customHeight="1" x14ac:dyDescent="0.25">
      <c r="A31" s="29"/>
      <c r="B31" s="24" t="s">
        <v>9</v>
      </c>
      <c r="C31" s="25"/>
      <c r="D31" s="25">
        <v>145773.76999999999</v>
      </c>
      <c r="E31" s="25"/>
    </row>
    <row r="32" spans="1:5" s="26" customFormat="1" ht="30" customHeight="1" x14ac:dyDescent="0.25">
      <c r="A32" s="23"/>
      <c r="B32" s="27" t="s">
        <v>11</v>
      </c>
      <c r="C32" s="28">
        <f>SUM(C30:C31)</f>
        <v>170960.39</v>
      </c>
      <c r="D32" s="28">
        <f>SUM(D30:D31)</f>
        <v>145773.76999999999</v>
      </c>
      <c r="E32" s="28">
        <f>C32-D32</f>
        <v>25186.620000000024</v>
      </c>
    </row>
    <row r="33" spans="1:5" s="26" customFormat="1" ht="30" customHeight="1" x14ac:dyDescent="0.25">
      <c r="A33" s="23" t="s">
        <v>17</v>
      </c>
      <c r="B33" s="45"/>
      <c r="C33" s="25">
        <v>650208.76</v>
      </c>
      <c r="D33" s="45"/>
      <c r="E33" s="25"/>
    </row>
    <row r="34" spans="1:5" s="26" customFormat="1" ht="30" customHeight="1" x14ac:dyDescent="0.25">
      <c r="A34" s="23"/>
      <c r="B34" s="24" t="s">
        <v>9</v>
      </c>
      <c r="C34" s="25"/>
      <c r="D34" s="25">
        <v>85029.05</v>
      </c>
      <c r="E34" s="25"/>
    </row>
    <row r="35" spans="1:5" s="26" customFormat="1" ht="39.75" customHeight="1" x14ac:dyDescent="0.25">
      <c r="A35" s="23"/>
      <c r="B35" s="24" t="s">
        <v>10</v>
      </c>
      <c r="C35" s="25"/>
      <c r="D35" s="25">
        <v>516121.93</v>
      </c>
      <c r="E35" s="25"/>
    </row>
    <row r="36" spans="1:5" s="26" customFormat="1" ht="30" customHeight="1" x14ac:dyDescent="0.25">
      <c r="A36" s="23"/>
      <c r="B36" s="27" t="s">
        <v>11</v>
      </c>
      <c r="C36" s="28">
        <f>SUM(C33:C35)</f>
        <v>650208.76</v>
      </c>
      <c r="D36" s="28">
        <f>SUM(D33:D35)</f>
        <v>601150.98</v>
      </c>
      <c r="E36" s="28">
        <f>C36-D36</f>
        <v>49057.780000000028</v>
      </c>
    </row>
    <row r="37" spans="1:5" s="26" customFormat="1" ht="30" customHeight="1" x14ac:dyDescent="0.25">
      <c r="A37" s="29" t="s">
        <v>45</v>
      </c>
      <c r="B37" s="45"/>
      <c r="C37" s="25">
        <v>282068.69</v>
      </c>
      <c r="D37" s="45"/>
      <c r="E37" s="25"/>
    </row>
    <row r="38" spans="1:5" s="26" customFormat="1" ht="30" customHeight="1" x14ac:dyDescent="0.25">
      <c r="A38" s="29"/>
      <c r="B38" s="24" t="s">
        <v>9</v>
      </c>
      <c r="C38" s="25"/>
      <c r="D38" s="25">
        <v>49777.7</v>
      </c>
      <c r="E38" s="25"/>
    </row>
    <row r="39" spans="1:5" s="26" customFormat="1" ht="30" customHeight="1" x14ac:dyDescent="0.25">
      <c r="A39" s="29"/>
      <c r="B39" s="24" t="s">
        <v>10</v>
      </c>
      <c r="C39" s="25"/>
      <c r="D39" s="25">
        <v>228091.88</v>
      </c>
      <c r="E39" s="25"/>
    </row>
    <row r="40" spans="1:5" s="26" customFormat="1" ht="30" customHeight="1" x14ac:dyDescent="0.25">
      <c r="A40" s="23"/>
      <c r="B40" s="27" t="s">
        <v>11</v>
      </c>
      <c r="C40" s="28">
        <f>SUM(C37:C39)</f>
        <v>282068.69</v>
      </c>
      <c r="D40" s="28">
        <f>SUM(D37:D39)</f>
        <v>277869.58</v>
      </c>
      <c r="E40" s="28">
        <f>C40-D40</f>
        <v>4199.109999999986</v>
      </c>
    </row>
    <row r="41" spans="1:5" s="26" customFormat="1" ht="30" customHeight="1" x14ac:dyDescent="0.25">
      <c r="A41" s="29" t="s">
        <v>18</v>
      </c>
      <c r="B41" s="45"/>
      <c r="C41" s="25">
        <v>27417.360000000001</v>
      </c>
      <c r="D41" s="45"/>
      <c r="E41" s="25"/>
    </row>
    <row r="42" spans="1:5" s="26" customFormat="1" ht="30" customHeight="1" x14ac:dyDescent="0.25">
      <c r="A42" s="29"/>
      <c r="B42" s="24" t="s">
        <v>9</v>
      </c>
      <c r="C42" s="25"/>
      <c r="D42" s="25">
        <v>17784.240000000002</v>
      </c>
      <c r="E42" s="25"/>
    </row>
    <row r="43" spans="1:5" s="26" customFormat="1" ht="30" customHeight="1" x14ac:dyDescent="0.25">
      <c r="A43" s="23"/>
      <c r="B43" s="27" t="s">
        <v>11</v>
      </c>
      <c r="C43" s="28">
        <f>C41</f>
        <v>27417.360000000001</v>
      </c>
      <c r="D43" s="28">
        <f>SUM(D42:D42)</f>
        <v>17784.240000000002</v>
      </c>
      <c r="E43" s="28">
        <f>C43-D43</f>
        <v>9633.119999999999</v>
      </c>
    </row>
    <row r="44" spans="1:5" s="26" customFormat="1" ht="41.25" customHeight="1" x14ac:dyDescent="0.25">
      <c r="A44" s="29" t="s">
        <v>33</v>
      </c>
      <c r="B44" s="45"/>
      <c r="C44" s="25">
        <v>73346.929999999993</v>
      </c>
      <c r="D44" s="45"/>
      <c r="E44" s="25"/>
    </row>
    <row r="45" spans="1:5" s="26" customFormat="1" ht="33" customHeight="1" x14ac:dyDescent="0.25">
      <c r="A45" s="29"/>
      <c r="B45" s="24" t="s">
        <v>10</v>
      </c>
      <c r="C45" s="25"/>
      <c r="D45" s="25">
        <v>34894</v>
      </c>
      <c r="E45" s="25"/>
    </row>
    <row r="46" spans="1:5" s="26" customFormat="1" ht="30" customHeight="1" x14ac:dyDescent="0.25">
      <c r="A46" s="23"/>
      <c r="B46" s="27" t="s">
        <v>11</v>
      </c>
      <c r="C46" s="28">
        <f>C44</f>
        <v>73346.929999999993</v>
      </c>
      <c r="D46" s="28">
        <f>SUM(D44:D45)</f>
        <v>34894</v>
      </c>
      <c r="E46" s="28">
        <f>C46-D46</f>
        <v>38452.929999999993</v>
      </c>
    </row>
    <row r="47" spans="1:5" s="26" customFormat="1" ht="30" customHeight="1" x14ac:dyDescent="0.25">
      <c r="A47" s="29" t="s">
        <v>34</v>
      </c>
      <c r="B47" s="45"/>
      <c r="C47" s="25">
        <v>1517794</v>
      </c>
      <c r="D47" s="25"/>
      <c r="E47" s="25"/>
    </row>
    <row r="48" spans="1:5" s="26" customFormat="1" ht="30" customHeight="1" x14ac:dyDescent="0.25">
      <c r="A48" s="23"/>
      <c r="B48" s="46" t="s">
        <v>40</v>
      </c>
      <c r="C48" s="25"/>
      <c r="D48" s="25">
        <v>272141.40000000002</v>
      </c>
      <c r="E48" s="25"/>
    </row>
    <row r="49" spans="1:7" s="26" customFormat="1" ht="42" customHeight="1" x14ac:dyDescent="0.25">
      <c r="A49" s="29"/>
      <c r="B49" s="24" t="s">
        <v>9</v>
      </c>
      <c r="C49" s="25"/>
      <c r="D49" s="25">
        <v>119023.12</v>
      </c>
      <c r="E49" s="25"/>
    </row>
    <row r="50" spans="1:7" s="26" customFormat="1" ht="42" customHeight="1" x14ac:dyDescent="0.25">
      <c r="A50" s="29"/>
      <c r="B50" s="24" t="s">
        <v>31</v>
      </c>
      <c r="C50" s="25"/>
      <c r="D50" s="25">
        <v>785154</v>
      </c>
      <c r="E50" s="25"/>
    </row>
    <row r="51" spans="1:7" s="26" customFormat="1" ht="32.25" customHeight="1" x14ac:dyDescent="0.25">
      <c r="A51" s="29"/>
      <c r="B51" s="24" t="s">
        <v>10</v>
      </c>
      <c r="C51" s="25"/>
      <c r="D51" s="25">
        <v>210860.31</v>
      </c>
      <c r="E51" s="25"/>
    </row>
    <row r="52" spans="1:7" s="26" customFormat="1" ht="30" customHeight="1" x14ac:dyDescent="0.25">
      <c r="A52" s="23"/>
      <c r="B52" s="27" t="s">
        <v>11</v>
      </c>
      <c r="C52" s="28">
        <f>SUM(C47:C51)</f>
        <v>1517794</v>
      </c>
      <c r="D52" s="28">
        <f>SUM(D47:D51)</f>
        <v>1387178.83</v>
      </c>
      <c r="E52" s="28">
        <f>C52-D52</f>
        <v>130615.16999999993</v>
      </c>
    </row>
    <row r="53" spans="1:7" s="26" customFormat="1" ht="30" customHeight="1" x14ac:dyDescent="0.25">
      <c r="A53" s="29" t="s">
        <v>39</v>
      </c>
      <c r="B53" s="24"/>
      <c r="C53" s="25">
        <v>49293.31</v>
      </c>
      <c r="D53" s="25">
        <v>0</v>
      </c>
      <c r="E53" s="25"/>
    </row>
    <row r="54" spans="1:7" s="26" customFormat="1" ht="31.5" customHeight="1" x14ac:dyDescent="0.25">
      <c r="A54" s="29"/>
      <c r="B54" s="24" t="s">
        <v>10</v>
      </c>
      <c r="C54" s="25"/>
      <c r="D54" s="25">
        <v>30607.07</v>
      </c>
      <c r="E54" s="25"/>
    </row>
    <row r="55" spans="1:7" s="26" customFormat="1" ht="30" customHeight="1" x14ac:dyDescent="0.25">
      <c r="A55" s="23"/>
      <c r="B55" s="27" t="s">
        <v>11</v>
      </c>
      <c r="C55" s="28">
        <f>SUM(C53:C54)</f>
        <v>49293.31</v>
      </c>
      <c r="D55" s="28">
        <f>SUM(D53:D54)</f>
        <v>30607.07</v>
      </c>
      <c r="E55" s="28">
        <f>C55-D55</f>
        <v>18686.239999999998</v>
      </c>
    </row>
    <row r="56" spans="1:7" s="26" customFormat="1" ht="30" customHeight="1" x14ac:dyDescent="0.25">
      <c r="A56" s="29" t="s">
        <v>42</v>
      </c>
      <c r="B56" s="24"/>
      <c r="C56" s="25">
        <v>395714.99</v>
      </c>
      <c r="D56" s="45"/>
      <c r="E56" s="25"/>
    </row>
    <row r="57" spans="1:7" s="26" customFormat="1" ht="30" customHeight="1" x14ac:dyDescent="0.25">
      <c r="A57" s="29"/>
      <c r="B57" s="24" t="s">
        <v>31</v>
      </c>
      <c r="C57" s="25"/>
      <c r="D57" s="25">
        <v>140661.6</v>
      </c>
      <c r="E57" s="25"/>
    </row>
    <row r="58" spans="1:7" s="26" customFormat="1" ht="32.25" customHeight="1" x14ac:dyDescent="0.25">
      <c r="A58" s="29"/>
      <c r="B58" s="24" t="s">
        <v>10</v>
      </c>
      <c r="C58" s="25"/>
      <c r="D58" s="25">
        <v>2000</v>
      </c>
      <c r="E58" s="25"/>
    </row>
    <row r="59" spans="1:7" s="26" customFormat="1" ht="30" customHeight="1" x14ac:dyDescent="0.25">
      <c r="A59" s="29"/>
      <c r="B59" s="24" t="s">
        <v>32</v>
      </c>
      <c r="C59" s="25"/>
      <c r="D59" s="25">
        <v>63394</v>
      </c>
      <c r="E59" s="25"/>
    </row>
    <row r="60" spans="1:7" s="26" customFormat="1" ht="30" customHeight="1" x14ac:dyDescent="0.25">
      <c r="A60" s="23"/>
      <c r="B60" s="27" t="s">
        <v>11</v>
      </c>
      <c r="C60" s="28">
        <f>SUM(C56:C59)</f>
        <v>395714.99</v>
      </c>
      <c r="D60" s="28">
        <f>SUM(D56:D59)</f>
        <v>206055.6</v>
      </c>
      <c r="E60" s="28">
        <f>C60-D60</f>
        <v>189659.38999999998</v>
      </c>
    </row>
    <row r="61" spans="1:7" s="26" customFormat="1" ht="30" customHeight="1" x14ac:dyDescent="0.25">
      <c r="A61" s="29" t="s">
        <v>44</v>
      </c>
      <c r="B61" s="24"/>
      <c r="C61" s="25">
        <v>750000</v>
      </c>
      <c r="D61" s="45"/>
      <c r="E61" s="25"/>
    </row>
    <row r="62" spans="1:7" s="26" customFormat="1" ht="30" customHeight="1" x14ac:dyDescent="0.25">
      <c r="A62" s="23"/>
      <c r="B62" s="27" t="s">
        <v>11</v>
      </c>
      <c r="C62" s="28">
        <f>C61</f>
        <v>750000</v>
      </c>
      <c r="D62" s="28">
        <f>D61</f>
        <v>0</v>
      </c>
      <c r="E62" s="28">
        <f>C62-D62</f>
        <v>750000</v>
      </c>
    </row>
    <row r="63" spans="1:7" s="26" customFormat="1" ht="31.5" customHeight="1" x14ac:dyDescent="0.25">
      <c r="A63" s="30"/>
      <c r="B63" s="44" t="s">
        <v>15</v>
      </c>
      <c r="C63" s="43">
        <f>+C43+C40+C36+C32+C29+C27+C22+C16+C11+C46+C52+C55+C60+C62</f>
        <v>50873972.700000003</v>
      </c>
      <c r="D63" s="43">
        <f>+D43+D40+D36+D32+D29+D27+D22+D16+D11+D46+D52+D55+D60</f>
        <v>31797877.25</v>
      </c>
      <c r="E63" s="43">
        <f>+E43+E40+E36+E32+E29+E27+E22+E16+E11+E46+E52+E55+E60+E62</f>
        <v>19076095.449999999</v>
      </c>
      <c r="F63" s="31"/>
    </row>
    <row r="64" spans="1:7" s="26" customFormat="1" ht="12" customHeight="1" x14ac:dyDescent="0.3">
      <c r="A64" s="39"/>
      <c r="B64" s="40"/>
      <c r="C64" s="41"/>
      <c r="D64" s="42"/>
      <c r="E64" s="42"/>
      <c r="F64" s="41"/>
      <c r="G64" s="41"/>
    </row>
    <row r="65" spans="1:5" x14ac:dyDescent="0.3">
      <c r="A65" s="70" t="s">
        <v>19</v>
      </c>
      <c r="B65" s="70"/>
      <c r="C65" s="70"/>
      <c r="D65" s="70"/>
      <c r="E65" s="70"/>
    </row>
    <row r="66" spans="1:5" ht="9.75" customHeight="1" x14ac:dyDescent="0.3">
      <c r="B66" s="18"/>
      <c r="C66" s="18"/>
      <c r="D66" s="18"/>
      <c r="E66" s="18"/>
    </row>
    <row r="67" spans="1:5" ht="48.75" customHeight="1" x14ac:dyDescent="0.3">
      <c r="A67" s="75" t="s">
        <v>20</v>
      </c>
      <c r="B67" s="75"/>
      <c r="C67" s="75"/>
      <c r="D67" s="75"/>
      <c r="E67" s="75"/>
    </row>
    <row r="68" spans="1:5" x14ac:dyDescent="0.3">
      <c r="A68" s="19"/>
      <c r="B68" s="19"/>
      <c r="C68" s="19"/>
      <c r="D68" s="19"/>
      <c r="E68" s="19"/>
    </row>
    <row r="69" spans="1:5" ht="8.25" customHeight="1" x14ac:dyDescent="0.3">
      <c r="A69" s="19"/>
      <c r="B69" s="19"/>
      <c r="C69" s="19"/>
      <c r="D69" s="19"/>
      <c r="E69" s="19"/>
    </row>
    <row r="70" spans="1:5" x14ac:dyDescent="0.3">
      <c r="A70" s="76" t="s">
        <v>25</v>
      </c>
      <c r="B70" s="76"/>
      <c r="C70" s="77" t="s">
        <v>26</v>
      </c>
      <c r="D70" s="78"/>
      <c r="E70" s="78"/>
    </row>
    <row r="71" spans="1:5" x14ac:dyDescent="0.3">
      <c r="A71" s="79" t="s">
        <v>27</v>
      </c>
      <c r="B71" s="80"/>
      <c r="C71" s="74" t="s">
        <v>28</v>
      </c>
      <c r="D71" s="80"/>
      <c r="E71" s="80"/>
    </row>
    <row r="72" spans="1:5" x14ac:dyDescent="0.3">
      <c r="A72" s="21"/>
      <c r="B72" s="22"/>
      <c r="C72" s="20"/>
      <c r="D72" s="22"/>
      <c r="E72" s="22"/>
    </row>
    <row r="73" spans="1:5" x14ac:dyDescent="0.3">
      <c r="C73" s="7"/>
      <c r="D73" s="7"/>
    </row>
    <row r="74" spans="1:5" x14ac:dyDescent="0.3">
      <c r="A74" s="73" t="s">
        <v>29</v>
      </c>
      <c r="B74" s="73"/>
      <c r="C74" s="73"/>
      <c r="D74" s="73"/>
      <c r="E74" s="73"/>
    </row>
    <row r="75" spans="1:5" x14ac:dyDescent="0.3">
      <c r="A75" s="74" t="s">
        <v>30</v>
      </c>
      <c r="B75" s="74"/>
      <c r="C75" s="74"/>
      <c r="D75" s="74"/>
      <c r="E75" s="74"/>
    </row>
  </sheetData>
  <mergeCells count="15">
    <mergeCell ref="A74:E74"/>
    <mergeCell ref="A75:E75"/>
    <mergeCell ref="A65:E65"/>
    <mergeCell ref="A67:E67"/>
    <mergeCell ref="A70:B70"/>
    <mergeCell ref="C70:E70"/>
    <mergeCell ref="A71:B71"/>
    <mergeCell ref="C71:E71"/>
    <mergeCell ref="A1:E1"/>
    <mergeCell ref="A2:E2"/>
    <mergeCell ref="A3:E3"/>
    <mergeCell ref="A5:A6"/>
    <mergeCell ref="B5:B6"/>
    <mergeCell ref="C5:D5"/>
    <mergeCell ref="E5:E6"/>
  </mergeCells>
  <pageMargins left="0.9055118110236221" right="0.70866141732283472" top="0.74803149606299213" bottom="0.74803149606299213" header="0.31496062992125984" footer="0.31496062992125984"/>
  <pageSetup scale="66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D064A-25E7-446A-8972-74950EE644AE}">
  <dimension ref="A1:I119"/>
  <sheetViews>
    <sheetView tabSelected="1" view="pageBreakPreview" zoomScale="115" zoomScaleNormal="100" zoomScaleSheetLayoutView="115" workbookViewId="0">
      <selection activeCell="C8" sqref="C8"/>
    </sheetView>
  </sheetViews>
  <sheetFormatPr baseColWidth="10" defaultRowHeight="16.5" x14ac:dyDescent="0.3"/>
  <cols>
    <col min="1" max="1" width="40.42578125" style="17" customWidth="1"/>
    <col min="2" max="2" width="35.5703125" style="6" customWidth="1"/>
    <col min="3" max="3" width="15.5703125" style="10" bestFit="1" customWidth="1"/>
    <col min="4" max="4" width="18.28515625" style="10" customWidth="1"/>
    <col min="5" max="5" width="18" style="10" customWidth="1"/>
    <col min="6" max="6" width="14.42578125" style="6" bestFit="1" customWidth="1"/>
    <col min="7" max="16384" width="11.42578125" style="6"/>
  </cols>
  <sheetData>
    <row r="1" spans="1:9" ht="18.75" x14ac:dyDescent="0.3">
      <c r="A1" s="63" t="s">
        <v>0</v>
      </c>
      <c r="B1" s="63"/>
      <c r="C1" s="63"/>
      <c r="D1" s="63"/>
      <c r="E1" s="63"/>
    </row>
    <row r="2" spans="1:9" x14ac:dyDescent="0.3">
      <c r="A2" s="64" t="s">
        <v>1</v>
      </c>
      <c r="B2" s="64"/>
      <c r="C2" s="64"/>
      <c r="D2" s="64"/>
      <c r="E2" s="64"/>
    </row>
    <row r="3" spans="1:9" x14ac:dyDescent="0.3">
      <c r="A3" s="65" t="s">
        <v>75</v>
      </c>
      <c r="B3" s="65"/>
      <c r="C3" s="65"/>
      <c r="D3" s="65"/>
      <c r="E3" s="65"/>
    </row>
    <row r="4" spans="1:9" x14ac:dyDescent="0.3">
      <c r="A4" s="49"/>
      <c r="B4" s="13"/>
    </row>
    <row r="5" spans="1:9" x14ac:dyDescent="0.3">
      <c r="A5" s="66" t="s">
        <v>2</v>
      </c>
      <c r="B5" s="67" t="s">
        <v>3</v>
      </c>
      <c r="C5" s="68" t="s">
        <v>4</v>
      </c>
      <c r="D5" s="68"/>
      <c r="E5" s="68" t="s">
        <v>7</v>
      </c>
    </row>
    <row r="6" spans="1:9" ht="29.25" customHeight="1" x14ac:dyDescent="0.3">
      <c r="A6" s="66"/>
      <c r="B6" s="67"/>
      <c r="C6" s="8" t="s">
        <v>5</v>
      </c>
      <c r="D6" s="8" t="s">
        <v>6</v>
      </c>
      <c r="E6" s="68"/>
    </row>
    <row r="7" spans="1:9" s="26" customFormat="1" ht="39.75" customHeight="1" x14ac:dyDescent="0.25">
      <c r="A7" s="23" t="s">
        <v>48</v>
      </c>
      <c r="B7" s="45"/>
      <c r="C7" s="53">
        <v>2196867.0299999998</v>
      </c>
      <c r="D7" s="52"/>
      <c r="E7" s="25"/>
    </row>
    <row r="8" spans="1:9" s="26" customFormat="1" ht="30" customHeight="1" x14ac:dyDescent="0.25">
      <c r="A8" s="23"/>
      <c r="B8" s="24" t="s">
        <v>8</v>
      </c>
      <c r="C8" s="25"/>
      <c r="D8" s="53">
        <v>65219.57</v>
      </c>
      <c r="E8" s="25"/>
    </row>
    <row r="9" spans="1:9" s="26" customFormat="1" ht="36" customHeight="1" x14ac:dyDescent="0.25">
      <c r="A9" s="23"/>
      <c r="B9" s="24" t="s">
        <v>47</v>
      </c>
      <c r="C9" s="25"/>
      <c r="D9" s="53">
        <v>763460.59</v>
      </c>
      <c r="E9" s="25"/>
    </row>
    <row r="10" spans="1:9" s="26" customFormat="1" ht="42.75" customHeight="1" x14ac:dyDescent="0.25">
      <c r="A10" s="23"/>
      <c r="B10" s="27" t="s">
        <v>11</v>
      </c>
      <c r="C10" s="56">
        <f>SUM(C7:C8)</f>
        <v>2196867.0299999998</v>
      </c>
      <c r="D10" s="28">
        <f>SUM(D7:D9)</f>
        <v>828680.15999999992</v>
      </c>
      <c r="E10" s="28">
        <f>C10-D10</f>
        <v>1368186.8699999999</v>
      </c>
      <c r="G10" s="50"/>
      <c r="I10" s="31"/>
    </row>
    <row r="11" spans="1:9" s="26" customFormat="1" ht="39.75" customHeight="1" x14ac:dyDescent="0.25">
      <c r="A11" s="23" t="s">
        <v>76</v>
      </c>
      <c r="B11" s="45"/>
      <c r="C11" s="53">
        <v>206692.57</v>
      </c>
      <c r="D11" s="52"/>
      <c r="E11" s="25"/>
    </row>
    <row r="12" spans="1:9" s="26" customFormat="1" ht="36" customHeight="1" x14ac:dyDescent="0.25">
      <c r="A12" s="23"/>
      <c r="B12" s="24" t="s">
        <v>47</v>
      </c>
      <c r="C12" s="25"/>
      <c r="D12" s="53">
        <v>202568.71</v>
      </c>
      <c r="E12" s="25"/>
    </row>
    <row r="13" spans="1:9" s="26" customFormat="1" ht="42.75" customHeight="1" x14ac:dyDescent="0.25">
      <c r="A13" s="23"/>
      <c r="B13" s="27" t="s">
        <v>11</v>
      </c>
      <c r="C13" s="56">
        <f>SUM(C11:C12)</f>
        <v>206692.57</v>
      </c>
      <c r="D13" s="56">
        <f>SUM(D12)</f>
        <v>202568.71</v>
      </c>
      <c r="E13" s="28">
        <f>C13-D13</f>
        <v>4123.8600000000151</v>
      </c>
      <c r="G13" s="50"/>
      <c r="I13" s="31"/>
    </row>
    <row r="14" spans="1:9" s="26" customFormat="1" ht="39.75" customHeight="1" x14ac:dyDescent="0.25">
      <c r="A14" s="23" t="s">
        <v>49</v>
      </c>
      <c r="B14" s="45"/>
      <c r="C14" s="53">
        <v>4910844.67</v>
      </c>
      <c r="D14" s="52"/>
      <c r="E14" s="25"/>
    </row>
    <row r="15" spans="1:9" s="26" customFormat="1" ht="30" customHeight="1" x14ac:dyDescent="0.25">
      <c r="A15" s="23"/>
      <c r="B15" s="24" t="s">
        <v>8</v>
      </c>
      <c r="C15" s="25"/>
      <c r="D15" s="53">
        <v>7469.32</v>
      </c>
      <c r="E15" s="25"/>
    </row>
    <row r="16" spans="1:9" s="26" customFormat="1" ht="30" customHeight="1" x14ac:dyDescent="0.25">
      <c r="A16" s="23"/>
      <c r="B16" s="46" t="s">
        <v>9</v>
      </c>
      <c r="C16" s="25"/>
      <c r="D16" s="53">
        <v>787279.16</v>
      </c>
      <c r="E16" s="25"/>
    </row>
    <row r="17" spans="1:9" s="26" customFormat="1" ht="36" customHeight="1" x14ac:dyDescent="0.25">
      <c r="A17" s="23"/>
      <c r="B17" s="24" t="s">
        <v>31</v>
      </c>
      <c r="C17" s="25"/>
      <c r="D17" s="53">
        <v>2044613.67</v>
      </c>
      <c r="E17" s="25"/>
    </row>
    <row r="18" spans="1:9" s="26" customFormat="1" ht="36" customHeight="1" x14ac:dyDescent="0.25">
      <c r="A18" s="23"/>
      <c r="B18" s="24" t="s">
        <v>10</v>
      </c>
      <c r="C18" s="25"/>
      <c r="D18" s="53">
        <v>810711.62</v>
      </c>
      <c r="E18" s="25"/>
    </row>
    <row r="19" spans="1:9" s="26" customFormat="1" ht="36" customHeight="1" x14ac:dyDescent="0.25">
      <c r="A19" s="23"/>
      <c r="B19" s="24" t="s">
        <v>47</v>
      </c>
      <c r="C19" s="25"/>
      <c r="D19" s="53">
        <v>279945.99</v>
      </c>
      <c r="E19" s="25"/>
    </row>
    <row r="20" spans="1:9" s="26" customFormat="1" ht="36" customHeight="1" x14ac:dyDescent="0.25">
      <c r="A20" s="23"/>
      <c r="B20" s="24" t="s">
        <v>61</v>
      </c>
      <c r="C20" s="25"/>
      <c r="D20" s="53">
        <v>398878.24</v>
      </c>
      <c r="E20" s="25"/>
    </row>
    <row r="21" spans="1:9" s="26" customFormat="1" ht="42.75" customHeight="1" x14ac:dyDescent="0.25">
      <c r="A21" s="23"/>
      <c r="B21" s="27" t="s">
        <v>11</v>
      </c>
      <c r="C21" s="56">
        <f>SUM(C14:C18)</f>
        <v>4910844.67</v>
      </c>
      <c r="D21" s="56">
        <f>SUM(D15:D20)</f>
        <v>4328898</v>
      </c>
      <c r="E21" s="28">
        <f>C21-D21</f>
        <v>581946.66999999993</v>
      </c>
      <c r="G21" s="50"/>
      <c r="I21" s="31"/>
    </row>
    <row r="22" spans="1:9" s="26" customFormat="1" ht="39.75" customHeight="1" x14ac:dyDescent="0.25">
      <c r="A22" s="23" t="s">
        <v>59</v>
      </c>
      <c r="B22" s="45"/>
      <c r="C22" s="53">
        <v>13059412.65</v>
      </c>
      <c r="D22" s="52"/>
      <c r="E22" s="25"/>
    </row>
    <row r="23" spans="1:9" s="26" customFormat="1" ht="30" customHeight="1" x14ac:dyDescent="0.25">
      <c r="A23" s="23"/>
      <c r="B23" s="24" t="s">
        <v>8</v>
      </c>
      <c r="C23" s="25"/>
      <c r="D23" s="53">
        <v>94785.9</v>
      </c>
      <c r="E23" s="25"/>
    </row>
    <row r="24" spans="1:9" s="26" customFormat="1" ht="30" customHeight="1" x14ac:dyDescent="0.25">
      <c r="A24" s="23"/>
      <c r="B24" s="24" t="s">
        <v>9</v>
      </c>
      <c r="C24" s="25"/>
      <c r="D24" s="53">
        <v>1943778.83</v>
      </c>
      <c r="E24" s="25"/>
    </row>
    <row r="25" spans="1:9" s="26" customFormat="1" ht="30" customHeight="1" x14ac:dyDescent="0.25">
      <c r="A25" s="23"/>
      <c r="B25" s="24" t="s">
        <v>31</v>
      </c>
      <c r="C25" s="25"/>
      <c r="D25" s="53">
        <v>1238615.3799999999</v>
      </c>
      <c r="E25" s="25"/>
    </row>
    <row r="26" spans="1:9" s="26" customFormat="1" ht="36" customHeight="1" x14ac:dyDescent="0.25">
      <c r="A26" s="23"/>
      <c r="B26" s="24" t="s">
        <v>47</v>
      </c>
      <c r="C26" s="25"/>
      <c r="D26" s="53">
        <v>9782232.5399999991</v>
      </c>
      <c r="E26" s="25"/>
      <c r="G26" s="50"/>
      <c r="I26" s="50"/>
    </row>
    <row r="27" spans="1:9" s="26" customFormat="1" ht="42.75" customHeight="1" x14ac:dyDescent="0.25">
      <c r="A27" s="23"/>
      <c r="B27" s="27" t="s">
        <v>11</v>
      </c>
      <c r="C27" s="56">
        <f>SUM(C22:C25)</f>
        <v>13059412.65</v>
      </c>
      <c r="D27" s="56">
        <f>SUM(D23:D26)</f>
        <v>13059412.649999999</v>
      </c>
      <c r="E27" s="28">
        <f>C27-D27</f>
        <v>0</v>
      </c>
    </row>
    <row r="28" spans="1:9" s="26" customFormat="1" ht="39.75" customHeight="1" x14ac:dyDescent="0.25">
      <c r="A28" s="29" t="s">
        <v>50</v>
      </c>
      <c r="B28" s="45"/>
      <c r="C28" s="53">
        <v>307486.95</v>
      </c>
      <c r="D28" s="52"/>
      <c r="E28" s="25"/>
    </row>
    <row r="29" spans="1:9" s="26" customFormat="1" ht="30" customHeight="1" x14ac:dyDescent="0.25">
      <c r="A29" s="23"/>
      <c r="B29" s="24" t="s">
        <v>9</v>
      </c>
      <c r="C29" s="25"/>
      <c r="D29" s="53">
        <v>129627.56</v>
      </c>
      <c r="E29" s="25"/>
    </row>
    <row r="30" spans="1:9" s="26" customFormat="1" ht="42.75" customHeight="1" x14ac:dyDescent="0.25">
      <c r="A30" s="23"/>
      <c r="B30" s="27" t="s">
        <v>11</v>
      </c>
      <c r="C30" s="28">
        <f>SUM(C28:C29)</f>
        <v>307486.95</v>
      </c>
      <c r="D30" s="56">
        <f>SUM(D29:D29)</f>
        <v>129627.56</v>
      </c>
      <c r="E30" s="28">
        <f>C30-D30</f>
        <v>177859.39</v>
      </c>
      <c r="G30" s="50"/>
      <c r="I30" s="50"/>
    </row>
    <row r="31" spans="1:9" s="26" customFormat="1" ht="39.75" customHeight="1" x14ac:dyDescent="0.25">
      <c r="A31" s="29" t="s">
        <v>51</v>
      </c>
      <c r="B31" s="45"/>
      <c r="C31" s="53">
        <v>10514084.9</v>
      </c>
      <c r="D31" s="52"/>
      <c r="E31" s="25"/>
    </row>
    <row r="32" spans="1:9" s="26" customFormat="1" ht="30" customHeight="1" x14ac:dyDescent="0.25">
      <c r="A32" s="23"/>
      <c r="B32" s="24" t="s">
        <v>8</v>
      </c>
      <c r="C32" s="25"/>
      <c r="D32" s="53">
        <v>963455.31</v>
      </c>
      <c r="E32" s="25"/>
    </row>
    <row r="33" spans="1:7" s="26" customFormat="1" ht="30" customHeight="1" x14ac:dyDescent="0.25">
      <c r="A33" s="23"/>
      <c r="B33" s="24" t="s">
        <v>61</v>
      </c>
      <c r="C33" s="25"/>
      <c r="D33" s="53">
        <v>9550629.5899999999</v>
      </c>
      <c r="E33" s="25"/>
    </row>
    <row r="34" spans="1:7" s="26" customFormat="1" ht="42.75" customHeight="1" x14ac:dyDescent="0.25">
      <c r="A34" s="23"/>
      <c r="B34" s="27" t="s">
        <v>11</v>
      </c>
      <c r="C34" s="56">
        <f>SUM(C31:C31)</f>
        <v>10514084.9</v>
      </c>
      <c r="D34" s="56">
        <f>SUM(D32:D33)</f>
        <v>10514084.9</v>
      </c>
      <c r="E34" s="28">
        <f>C34-D34</f>
        <v>0</v>
      </c>
    </row>
    <row r="35" spans="1:7" s="26" customFormat="1" ht="39.75" customHeight="1" x14ac:dyDescent="0.25">
      <c r="A35" s="29" t="s">
        <v>52</v>
      </c>
      <c r="B35" s="45"/>
      <c r="C35" s="53">
        <v>221922.5</v>
      </c>
      <c r="D35" s="52"/>
      <c r="E35" s="25"/>
    </row>
    <row r="36" spans="1:7" s="26" customFormat="1" ht="42.75" customHeight="1" x14ac:dyDescent="0.25">
      <c r="A36" s="29"/>
      <c r="B36" s="24" t="s">
        <v>9</v>
      </c>
      <c r="C36" s="25"/>
      <c r="D36" s="53">
        <v>221498.98</v>
      </c>
      <c r="E36" s="25"/>
    </row>
    <row r="37" spans="1:7" s="26" customFormat="1" ht="42.75" customHeight="1" x14ac:dyDescent="0.25">
      <c r="A37" s="23"/>
      <c r="B37" s="27" t="s">
        <v>11</v>
      </c>
      <c r="C37" s="56">
        <f>SUM(C35:C36)</f>
        <v>221922.5</v>
      </c>
      <c r="D37" s="28">
        <f>SUM(D35:D36)</f>
        <v>221498.98</v>
      </c>
      <c r="E37" s="28">
        <f>C37-D37</f>
        <v>423.51999999998952</v>
      </c>
    </row>
    <row r="38" spans="1:7" s="26" customFormat="1" ht="39.75" customHeight="1" x14ac:dyDescent="0.25">
      <c r="A38" s="23" t="s">
        <v>54</v>
      </c>
      <c r="B38" s="45"/>
      <c r="C38" s="53">
        <v>825359.2</v>
      </c>
      <c r="D38" s="52"/>
      <c r="E38" s="25"/>
    </row>
    <row r="39" spans="1:7" s="26" customFormat="1" ht="39.75" customHeight="1" x14ac:dyDescent="0.25">
      <c r="A39" s="23"/>
      <c r="B39" s="24" t="s">
        <v>9</v>
      </c>
      <c r="C39" s="25"/>
      <c r="D39" s="53">
        <v>458966.89</v>
      </c>
      <c r="E39" s="25"/>
    </row>
    <row r="40" spans="1:7" s="26" customFormat="1" ht="30" customHeight="1" x14ac:dyDescent="0.25">
      <c r="A40" s="23"/>
      <c r="B40" s="24" t="s">
        <v>31</v>
      </c>
      <c r="C40" s="25"/>
      <c r="D40" s="53">
        <v>76959</v>
      </c>
      <c r="E40" s="25"/>
    </row>
    <row r="41" spans="1:7" s="26" customFormat="1" ht="42.75" customHeight="1" x14ac:dyDescent="0.25">
      <c r="A41" s="23"/>
      <c r="B41" s="27" t="s">
        <v>11</v>
      </c>
      <c r="C41" s="56">
        <f>SUM(C38:C40)</f>
        <v>825359.2</v>
      </c>
      <c r="D41" s="56">
        <f>SUM(D39:D40)</f>
        <v>535925.89</v>
      </c>
      <c r="E41" s="28">
        <f>C41-D41</f>
        <v>289433.30999999994</v>
      </c>
      <c r="G41" s="50"/>
    </row>
    <row r="42" spans="1:7" s="26" customFormat="1" ht="39.75" customHeight="1" x14ac:dyDescent="0.25">
      <c r="A42" s="29" t="s">
        <v>53</v>
      </c>
      <c r="B42" s="45"/>
      <c r="C42" s="53">
        <v>137734.99</v>
      </c>
      <c r="D42" s="52"/>
      <c r="E42" s="25"/>
    </row>
    <row r="43" spans="1:7" s="26" customFormat="1" ht="35.25" customHeight="1" x14ac:dyDescent="0.25">
      <c r="A43" s="29"/>
      <c r="B43" s="24" t="s">
        <v>9</v>
      </c>
      <c r="C43" s="25"/>
      <c r="D43" s="53">
        <v>12476.7</v>
      </c>
      <c r="E43" s="25"/>
    </row>
    <row r="44" spans="1:7" s="26" customFormat="1" ht="30" customHeight="1" x14ac:dyDescent="0.25">
      <c r="A44" s="23"/>
      <c r="B44" s="24" t="s">
        <v>31</v>
      </c>
      <c r="C44" s="25"/>
      <c r="D44" s="53">
        <v>12492.64</v>
      </c>
      <c r="E44" s="25"/>
    </row>
    <row r="45" spans="1:7" s="26" customFormat="1" ht="42.75" customHeight="1" x14ac:dyDescent="0.25">
      <c r="A45" s="23"/>
      <c r="B45" s="27" t="s">
        <v>11</v>
      </c>
      <c r="C45" s="56">
        <f>SUM(C42:C44)</f>
        <v>137734.99</v>
      </c>
      <c r="D45" s="56">
        <f>SUM(D43:D44)</f>
        <v>24969.34</v>
      </c>
      <c r="E45" s="28">
        <f>C45-D45</f>
        <v>112765.65</v>
      </c>
    </row>
    <row r="46" spans="1:7" s="26" customFormat="1" ht="39.75" customHeight="1" x14ac:dyDescent="0.25">
      <c r="A46" s="29" t="s">
        <v>60</v>
      </c>
      <c r="B46" s="45"/>
      <c r="C46" s="53">
        <v>67065</v>
      </c>
      <c r="D46" s="52"/>
      <c r="E46" s="25"/>
    </row>
    <row r="47" spans="1:7" s="26" customFormat="1" ht="39.75" customHeight="1" x14ac:dyDescent="0.25">
      <c r="A47" s="29"/>
      <c r="B47" s="24" t="s">
        <v>9</v>
      </c>
      <c r="C47" s="25"/>
      <c r="D47" s="53">
        <v>66206.84</v>
      </c>
      <c r="E47" s="25"/>
    </row>
    <row r="48" spans="1:7" s="26" customFormat="1" ht="42.75" customHeight="1" x14ac:dyDescent="0.25">
      <c r="A48" s="23"/>
      <c r="B48" s="27" t="s">
        <v>11</v>
      </c>
      <c r="C48" s="56">
        <f>SUM(C46:C47)</f>
        <v>67065</v>
      </c>
      <c r="D48" s="28">
        <f>SUM(D46:D47)</f>
        <v>66206.84</v>
      </c>
      <c r="E48" s="28">
        <f>C48-D48</f>
        <v>858.16000000000349</v>
      </c>
    </row>
    <row r="49" spans="1:7" s="26" customFormat="1" ht="39.75" customHeight="1" x14ac:dyDescent="0.25">
      <c r="A49" s="29" t="s">
        <v>55</v>
      </c>
      <c r="B49" s="45"/>
      <c r="C49" s="53">
        <v>1002723.1</v>
      </c>
      <c r="D49" s="25"/>
      <c r="E49" s="25"/>
    </row>
    <row r="50" spans="1:7" s="26" customFormat="1" ht="39" customHeight="1" x14ac:dyDescent="0.25">
      <c r="A50" s="29"/>
      <c r="B50" s="24" t="s">
        <v>9</v>
      </c>
      <c r="C50" s="25"/>
      <c r="D50" s="53">
        <v>237982.53</v>
      </c>
      <c r="E50" s="25"/>
    </row>
    <row r="51" spans="1:7" s="26" customFormat="1" ht="30" customHeight="1" x14ac:dyDescent="0.25">
      <c r="A51" s="23"/>
      <c r="B51" s="24" t="s">
        <v>31</v>
      </c>
      <c r="C51" s="25"/>
      <c r="D51" s="53">
        <v>390750.84</v>
      </c>
      <c r="E51" s="25"/>
    </row>
    <row r="52" spans="1:7" s="26" customFormat="1" ht="42.75" customHeight="1" x14ac:dyDescent="0.25">
      <c r="A52" s="23"/>
      <c r="B52" s="27" t="s">
        <v>11</v>
      </c>
      <c r="C52" s="56">
        <f>SUM(C49:C49)</f>
        <v>1002723.1</v>
      </c>
      <c r="D52" s="56">
        <f>SUM(D50:D51)</f>
        <v>628733.37</v>
      </c>
      <c r="E52" s="28">
        <f>C52-D52</f>
        <v>373989.73</v>
      </c>
      <c r="G52" s="50"/>
    </row>
    <row r="53" spans="1:7" s="26" customFormat="1" ht="39.75" customHeight="1" x14ac:dyDescent="0.25">
      <c r="A53" s="29" t="s">
        <v>56</v>
      </c>
      <c r="B53" s="24"/>
      <c r="C53" s="53">
        <v>142945.60999999999</v>
      </c>
      <c r="D53" s="52"/>
      <c r="E53" s="25"/>
    </row>
    <row r="54" spans="1:7" s="26" customFormat="1" ht="30" customHeight="1" x14ac:dyDescent="0.25">
      <c r="A54" s="23"/>
      <c r="B54" s="24" t="s">
        <v>31</v>
      </c>
      <c r="C54" s="25"/>
      <c r="D54" s="53">
        <v>67394.97</v>
      </c>
      <c r="E54" s="25"/>
    </row>
    <row r="55" spans="1:7" s="26" customFormat="1" ht="42.75" customHeight="1" x14ac:dyDescent="0.25">
      <c r="A55" s="23"/>
      <c r="B55" s="27" t="s">
        <v>11</v>
      </c>
      <c r="C55" s="56">
        <f>SUM(C53:C53)</f>
        <v>142945.60999999999</v>
      </c>
      <c r="D55" s="28">
        <f>SUM(D53:D54)</f>
        <v>67394.97</v>
      </c>
      <c r="E55" s="28">
        <f>C55-D55</f>
        <v>75550.639999999985</v>
      </c>
    </row>
    <row r="56" spans="1:7" s="26" customFormat="1" ht="39.75" customHeight="1" x14ac:dyDescent="0.25">
      <c r="A56" s="29" t="s">
        <v>57</v>
      </c>
      <c r="B56" s="24"/>
      <c r="C56" s="53">
        <v>222442.66</v>
      </c>
      <c r="D56" s="52"/>
      <c r="E56" s="25"/>
    </row>
    <row r="57" spans="1:7" s="26" customFormat="1" ht="30" customHeight="1" x14ac:dyDescent="0.25">
      <c r="A57" s="23"/>
      <c r="B57" s="24" t="s">
        <v>31</v>
      </c>
      <c r="C57" s="25"/>
      <c r="D57" s="53">
        <v>208415.58</v>
      </c>
      <c r="E57" s="25"/>
    </row>
    <row r="58" spans="1:7" s="26" customFormat="1" ht="36" customHeight="1" x14ac:dyDescent="0.25">
      <c r="A58" s="23"/>
      <c r="B58" s="24" t="s">
        <v>10</v>
      </c>
      <c r="C58" s="25"/>
      <c r="D58" s="53">
        <v>10799.24</v>
      </c>
      <c r="E58" s="25"/>
    </row>
    <row r="59" spans="1:7" s="26" customFormat="1" ht="42.75" customHeight="1" x14ac:dyDescent="0.25">
      <c r="A59" s="23"/>
      <c r="B59" s="27" t="s">
        <v>11</v>
      </c>
      <c r="C59" s="56">
        <f>SUM(C56:C56)</f>
        <v>222442.66</v>
      </c>
      <c r="D59" s="28">
        <f>SUM(D56:D58)</f>
        <v>219214.81999999998</v>
      </c>
      <c r="E59" s="28">
        <f>C59-D59</f>
        <v>3227.8400000000256</v>
      </c>
    </row>
    <row r="60" spans="1:7" s="26" customFormat="1" ht="42.75" customHeight="1" x14ac:dyDescent="0.25">
      <c r="A60" s="23" t="s">
        <v>58</v>
      </c>
      <c r="B60" s="27"/>
      <c r="C60" s="53">
        <v>521416</v>
      </c>
      <c r="D60" s="28"/>
      <c r="E60" s="28"/>
    </row>
    <row r="61" spans="1:7" s="26" customFormat="1" ht="30" customHeight="1" x14ac:dyDescent="0.25">
      <c r="A61" s="23"/>
      <c r="B61" s="24" t="s">
        <v>31</v>
      </c>
      <c r="C61" s="25"/>
      <c r="D61" s="53">
        <v>493576</v>
      </c>
      <c r="E61" s="25"/>
    </row>
    <row r="62" spans="1:7" s="26" customFormat="1" ht="42.75" customHeight="1" x14ac:dyDescent="0.25">
      <c r="A62" s="23"/>
      <c r="B62" s="27" t="s">
        <v>11</v>
      </c>
      <c r="C62" s="56">
        <f>SUM(C60)</f>
        <v>521416</v>
      </c>
      <c r="D62" s="28">
        <f>SUM(D60:D61)</f>
        <v>493576</v>
      </c>
      <c r="E62" s="28">
        <f>C62-D62</f>
        <v>27840</v>
      </c>
    </row>
    <row r="63" spans="1:7" s="26" customFormat="1" ht="39.75" customHeight="1" x14ac:dyDescent="0.25">
      <c r="A63" s="23" t="s">
        <v>62</v>
      </c>
      <c r="B63" s="45"/>
      <c r="C63" s="53">
        <v>42886834.719999999</v>
      </c>
      <c r="D63" s="52"/>
      <c r="E63" s="25"/>
    </row>
    <row r="64" spans="1:7" s="26" customFormat="1" ht="30" customHeight="1" x14ac:dyDescent="0.25">
      <c r="A64" s="23"/>
      <c r="B64" s="24" t="s">
        <v>8</v>
      </c>
      <c r="C64" s="25"/>
      <c r="D64" s="53">
        <v>17366968.239999998</v>
      </c>
      <c r="E64" s="25"/>
    </row>
    <row r="65" spans="1:9" s="26" customFormat="1" ht="33.75" customHeight="1" x14ac:dyDescent="0.25">
      <c r="A65" s="23"/>
      <c r="B65" s="24" t="s">
        <v>10</v>
      </c>
      <c r="C65" s="25"/>
      <c r="D65" s="53">
        <v>7686968.0999999996</v>
      </c>
      <c r="E65" s="25"/>
    </row>
    <row r="66" spans="1:9" s="26" customFormat="1" ht="42.75" customHeight="1" x14ac:dyDescent="0.25">
      <c r="A66" s="23"/>
      <c r="B66" s="27" t="s">
        <v>11</v>
      </c>
      <c r="C66" s="56">
        <f>SUM(C63:C64)</f>
        <v>42886834.719999999</v>
      </c>
      <c r="D66" s="28">
        <f>SUM(D63:D65)</f>
        <v>25053936.339999996</v>
      </c>
      <c r="E66" s="28">
        <f>C66-D66</f>
        <v>17832898.380000003</v>
      </c>
      <c r="G66" s="50"/>
      <c r="I66" s="31"/>
    </row>
    <row r="67" spans="1:9" s="26" customFormat="1" ht="39.75" customHeight="1" x14ac:dyDescent="0.25">
      <c r="A67" s="23" t="s">
        <v>63</v>
      </c>
      <c r="B67" s="45"/>
      <c r="C67" s="53">
        <v>15471474</v>
      </c>
      <c r="D67" s="52"/>
      <c r="E67" s="25"/>
    </row>
    <row r="68" spans="1:9" s="26" customFormat="1" ht="30" customHeight="1" x14ac:dyDescent="0.25">
      <c r="A68" s="23"/>
      <c r="B68" s="24" t="s">
        <v>8</v>
      </c>
      <c r="C68" s="25"/>
      <c r="D68" s="53">
        <v>4061660.41</v>
      </c>
      <c r="E68" s="25"/>
    </row>
    <row r="69" spans="1:9" s="26" customFormat="1" ht="30" customHeight="1" x14ac:dyDescent="0.25">
      <c r="A69" s="23"/>
      <c r="B69" s="46" t="s">
        <v>9</v>
      </c>
      <c r="C69" s="25"/>
      <c r="D69" s="53">
        <v>93216.54</v>
      </c>
      <c r="E69" s="25"/>
    </row>
    <row r="70" spans="1:9" s="26" customFormat="1" ht="30" customHeight="1" x14ac:dyDescent="0.25">
      <c r="A70" s="23"/>
      <c r="B70" s="24" t="s">
        <v>31</v>
      </c>
      <c r="C70" s="25"/>
      <c r="D70" s="53">
        <v>5257603.34</v>
      </c>
      <c r="E70" s="25"/>
    </row>
    <row r="71" spans="1:9" s="26" customFormat="1" ht="33.75" customHeight="1" x14ac:dyDescent="0.25">
      <c r="A71" s="23"/>
      <c r="B71" s="24" t="s">
        <v>10</v>
      </c>
      <c r="C71" s="25"/>
      <c r="D71" s="53">
        <v>124861.66</v>
      </c>
      <c r="E71" s="25"/>
    </row>
    <row r="72" spans="1:9" s="26" customFormat="1" ht="42.75" customHeight="1" x14ac:dyDescent="0.25">
      <c r="A72" s="23"/>
      <c r="B72" s="27" t="s">
        <v>11</v>
      </c>
      <c r="C72" s="56">
        <f>SUM(C67:C69)</f>
        <v>15471474</v>
      </c>
      <c r="D72" s="28">
        <f>SUM(D67:D71)</f>
        <v>9537341.9499999993</v>
      </c>
      <c r="E72" s="28">
        <f>C72-D72</f>
        <v>5934132.0500000007</v>
      </c>
      <c r="G72" s="50"/>
      <c r="I72" s="31"/>
    </row>
    <row r="73" spans="1:9" s="26" customFormat="1" ht="39.75" customHeight="1" x14ac:dyDescent="0.25">
      <c r="A73" s="23" t="s">
        <v>64</v>
      </c>
      <c r="B73" s="45"/>
      <c r="C73" s="53">
        <v>36223929</v>
      </c>
      <c r="D73" s="52"/>
      <c r="E73" s="25"/>
    </row>
    <row r="74" spans="1:9" s="26" customFormat="1" ht="30" customHeight="1" x14ac:dyDescent="0.25">
      <c r="A74" s="23"/>
      <c r="B74" s="24" t="s">
        <v>8</v>
      </c>
      <c r="C74" s="25"/>
      <c r="D74" s="53">
        <v>6733054.9199999999</v>
      </c>
      <c r="E74" s="25"/>
    </row>
    <row r="75" spans="1:9" s="26" customFormat="1" ht="30" customHeight="1" x14ac:dyDescent="0.25">
      <c r="A75" s="23"/>
      <c r="B75" s="24" t="s">
        <v>9</v>
      </c>
      <c r="C75" s="25"/>
      <c r="D75" s="53">
        <v>3736316.75</v>
      </c>
      <c r="E75" s="25"/>
    </row>
    <row r="76" spans="1:9" s="26" customFormat="1" ht="30" customHeight="1" x14ac:dyDescent="0.25">
      <c r="A76" s="23"/>
      <c r="B76" s="24" t="s">
        <v>31</v>
      </c>
      <c r="C76" s="25"/>
      <c r="D76" s="53">
        <v>6384221.3600000003</v>
      </c>
      <c r="E76" s="25"/>
    </row>
    <row r="77" spans="1:9" s="26" customFormat="1" ht="36" customHeight="1" x14ac:dyDescent="0.25">
      <c r="A77" s="23"/>
      <c r="B77" s="24" t="s">
        <v>47</v>
      </c>
      <c r="C77" s="25"/>
      <c r="D77" s="53">
        <v>103397.5</v>
      </c>
      <c r="E77" s="25"/>
      <c r="G77" s="50"/>
      <c r="I77" s="50"/>
    </row>
    <row r="78" spans="1:9" s="26" customFormat="1" ht="42.75" customHeight="1" x14ac:dyDescent="0.25">
      <c r="A78" s="23"/>
      <c r="B78" s="27" t="s">
        <v>11</v>
      </c>
      <c r="C78" s="56">
        <f>SUM(C73:C76)</f>
        <v>36223929</v>
      </c>
      <c r="D78" s="56">
        <f>SUM(D74:D77)</f>
        <v>16956990.530000001</v>
      </c>
      <c r="E78" s="28">
        <f>C78-D78</f>
        <v>19266938.469999999</v>
      </c>
    </row>
    <row r="79" spans="1:9" s="45" customFormat="1" ht="39.75" customHeight="1" x14ac:dyDescent="0.25">
      <c r="A79" s="29" t="s">
        <v>65</v>
      </c>
      <c r="C79" s="53">
        <v>792902</v>
      </c>
      <c r="D79" s="52"/>
      <c r="E79" s="25"/>
    </row>
    <row r="80" spans="1:9" s="45" customFormat="1" ht="30" customHeight="1" x14ac:dyDescent="0.25">
      <c r="A80" s="23"/>
      <c r="B80" s="24" t="s">
        <v>9</v>
      </c>
      <c r="C80" s="25"/>
      <c r="D80" s="53">
        <v>143235.62</v>
      </c>
      <c r="E80" s="25"/>
    </row>
    <row r="81" spans="1:9" s="26" customFormat="1" ht="30" customHeight="1" x14ac:dyDescent="0.25">
      <c r="A81" s="23"/>
      <c r="B81" s="24" t="s">
        <v>31</v>
      </c>
      <c r="C81" s="25"/>
      <c r="D81" s="53">
        <v>34331.599999999999</v>
      </c>
      <c r="E81" s="25"/>
    </row>
    <row r="82" spans="1:9" s="45" customFormat="1" ht="42.75" customHeight="1" x14ac:dyDescent="0.25">
      <c r="A82" s="23"/>
      <c r="B82" s="27" t="s">
        <v>11</v>
      </c>
      <c r="C82" s="56">
        <f>SUM(C79:C80)</f>
        <v>792902</v>
      </c>
      <c r="D82" s="56">
        <f>SUM(D80:D81)</f>
        <v>177567.22</v>
      </c>
      <c r="E82" s="28">
        <f>C82-D82</f>
        <v>615334.78</v>
      </c>
      <c r="G82" s="55"/>
      <c r="I82" s="55"/>
    </row>
    <row r="83" spans="1:9" s="26" customFormat="1" ht="39.75" customHeight="1" x14ac:dyDescent="0.25">
      <c r="A83" s="29" t="s">
        <v>66</v>
      </c>
      <c r="B83" s="45"/>
      <c r="C83" s="53">
        <v>16433836</v>
      </c>
      <c r="D83" s="52"/>
      <c r="E83" s="25"/>
    </row>
    <row r="84" spans="1:9" s="26" customFormat="1" ht="30" customHeight="1" x14ac:dyDescent="0.25">
      <c r="A84" s="23"/>
      <c r="B84" s="24" t="s">
        <v>61</v>
      </c>
      <c r="C84" s="25"/>
      <c r="D84" s="53">
        <v>2189115.11</v>
      </c>
      <c r="E84" s="25"/>
    </row>
    <row r="85" spans="1:9" s="26" customFormat="1" ht="42.75" customHeight="1" x14ac:dyDescent="0.25">
      <c r="A85" s="23"/>
      <c r="B85" s="27" t="s">
        <v>11</v>
      </c>
      <c r="C85" s="56">
        <f>SUM(C83:C83)</f>
        <v>16433836</v>
      </c>
      <c r="D85" s="28">
        <f>SUM(D83:D84)</f>
        <v>2189115.11</v>
      </c>
      <c r="E85" s="28">
        <f>C85-D85</f>
        <v>14244720.890000001</v>
      </c>
    </row>
    <row r="86" spans="1:9" s="45" customFormat="1" ht="39.75" customHeight="1" x14ac:dyDescent="0.25">
      <c r="A86" s="29" t="s">
        <v>67</v>
      </c>
      <c r="C86" s="53">
        <v>470332</v>
      </c>
      <c r="D86" s="52"/>
      <c r="E86" s="25"/>
    </row>
    <row r="87" spans="1:9" s="45" customFormat="1" ht="39.75" customHeight="1" x14ac:dyDescent="0.25">
      <c r="A87" s="23"/>
      <c r="B87" s="24" t="s">
        <v>9</v>
      </c>
      <c r="C87" s="25"/>
      <c r="D87" s="53">
        <v>6278</v>
      </c>
      <c r="E87" s="25"/>
    </row>
    <row r="88" spans="1:9" s="45" customFormat="1" ht="42.75" customHeight="1" x14ac:dyDescent="0.25">
      <c r="A88" s="23"/>
      <c r="B88" s="27" t="s">
        <v>11</v>
      </c>
      <c r="C88" s="56">
        <f>SUM(C86:C86)</f>
        <v>470332</v>
      </c>
      <c r="D88" s="28">
        <f>SUM(D86:D87)</f>
        <v>6278</v>
      </c>
      <c r="E88" s="28">
        <f>C88-D88</f>
        <v>464054</v>
      </c>
    </row>
    <row r="89" spans="1:9" s="45" customFormat="1" ht="39.75" customHeight="1" x14ac:dyDescent="0.25">
      <c r="A89" s="23" t="s">
        <v>68</v>
      </c>
      <c r="C89" s="53">
        <v>2025861</v>
      </c>
      <c r="D89" s="52"/>
      <c r="E89" s="25"/>
    </row>
    <row r="90" spans="1:9" s="45" customFormat="1" ht="39.75" customHeight="1" x14ac:dyDescent="0.25">
      <c r="A90" s="23"/>
      <c r="B90" s="24" t="s">
        <v>9</v>
      </c>
      <c r="C90" s="25"/>
      <c r="D90" s="53">
        <v>1133804.46</v>
      </c>
      <c r="E90" s="25"/>
    </row>
    <row r="91" spans="1:9" s="26" customFormat="1" ht="30" customHeight="1" x14ac:dyDescent="0.25">
      <c r="A91" s="23"/>
      <c r="B91" s="24" t="s">
        <v>31</v>
      </c>
      <c r="C91" s="25"/>
      <c r="D91" s="53">
        <v>113523.99</v>
      </c>
      <c r="E91" s="25"/>
    </row>
    <row r="92" spans="1:9" s="45" customFormat="1" ht="42.75" customHeight="1" x14ac:dyDescent="0.25">
      <c r="A92" s="23"/>
      <c r="B92" s="27" t="s">
        <v>11</v>
      </c>
      <c r="C92" s="28">
        <f>SUM(C89:C90)</f>
        <v>2025861</v>
      </c>
      <c r="D92" s="56">
        <f>SUM(D90:D91)</f>
        <v>1247328.45</v>
      </c>
      <c r="E92" s="28">
        <f>C92-D92</f>
        <v>778532.55</v>
      </c>
      <c r="G92" s="55"/>
    </row>
    <row r="93" spans="1:9" s="45" customFormat="1" ht="39.75" customHeight="1" x14ac:dyDescent="0.25">
      <c r="A93" s="29" t="s">
        <v>69</v>
      </c>
      <c r="C93" s="53">
        <v>1667535</v>
      </c>
      <c r="D93" s="52"/>
      <c r="E93" s="25"/>
    </row>
    <row r="94" spans="1:9" s="26" customFormat="1" ht="30" customHeight="1" x14ac:dyDescent="0.25">
      <c r="A94" s="23"/>
      <c r="B94" s="24" t="s">
        <v>9</v>
      </c>
      <c r="C94" s="25"/>
      <c r="D94" s="53">
        <v>120305.91</v>
      </c>
      <c r="E94" s="25"/>
    </row>
    <row r="95" spans="1:9" s="26" customFormat="1" ht="30" customHeight="1" x14ac:dyDescent="0.25">
      <c r="A95" s="23"/>
      <c r="B95" s="24" t="s">
        <v>31</v>
      </c>
      <c r="C95" s="25"/>
      <c r="D95" s="53">
        <v>6960</v>
      </c>
      <c r="E95" s="25"/>
    </row>
    <row r="96" spans="1:9" s="45" customFormat="1" ht="42.75" customHeight="1" x14ac:dyDescent="0.25">
      <c r="A96" s="23"/>
      <c r="B96" s="27" t="s">
        <v>11</v>
      </c>
      <c r="C96" s="56">
        <f>SUM(C93:C93)</f>
        <v>1667535</v>
      </c>
      <c r="D96" s="28">
        <f>SUM(D93:D95)</f>
        <v>127265.91</v>
      </c>
      <c r="E96" s="28">
        <f>C96-D96</f>
        <v>1540269.09</v>
      </c>
    </row>
    <row r="97" spans="1:9" s="45" customFormat="1" ht="39.75" customHeight="1" x14ac:dyDescent="0.25">
      <c r="A97" s="29" t="s">
        <v>70</v>
      </c>
      <c r="C97" s="53">
        <v>67065</v>
      </c>
      <c r="D97" s="52"/>
      <c r="E97" s="25"/>
    </row>
    <row r="98" spans="1:9" s="45" customFormat="1" ht="39.75" customHeight="1" x14ac:dyDescent="0.25">
      <c r="A98" s="23"/>
      <c r="B98" s="24" t="s">
        <v>9</v>
      </c>
      <c r="C98" s="25"/>
      <c r="D98" s="53">
        <v>9972</v>
      </c>
      <c r="E98" s="25"/>
    </row>
    <row r="99" spans="1:9" s="45" customFormat="1" ht="42.75" customHeight="1" x14ac:dyDescent="0.25">
      <c r="A99" s="23"/>
      <c r="B99" s="27" t="s">
        <v>11</v>
      </c>
      <c r="C99" s="28">
        <f>SUM(C97:C97)</f>
        <v>67065</v>
      </c>
      <c r="D99" s="28">
        <f>SUM(D97:D98)</f>
        <v>9972</v>
      </c>
      <c r="E99" s="28">
        <f>C99-D99</f>
        <v>57093</v>
      </c>
    </row>
    <row r="100" spans="1:9" s="45" customFormat="1" ht="39.75" customHeight="1" x14ac:dyDescent="0.25">
      <c r="A100" s="29" t="s">
        <v>71</v>
      </c>
      <c r="C100" s="53">
        <v>2500000</v>
      </c>
      <c r="D100" s="25"/>
      <c r="E100" s="25"/>
    </row>
    <row r="101" spans="1:9" s="26" customFormat="1" ht="30" customHeight="1" x14ac:dyDescent="0.25">
      <c r="A101" s="23"/>
      <c r="B101" s="24" t="s">
        <v>9</v>
      </c>
      <c r="C101" s="25"/>
      <c r="D101" s="53">
        <v>64993.88</v>
      </c>
      <c r="E101" s="25"/>
    </row>
    <row r="102" spans="1:9" s="26" customFormat="1" ht="30" customHeight="1" x14ac:dyDescent="0.25">
      <c r="A102" s="23"/>
      <c r="B102" s="24" t="s">
        <v>31</v>
      </c>
      <c r="C102" s="25"/>
      <c r="D102" s="53">
        <v>226516.99</v>
      </c>
      <c r="E102" s="25"/>
    </row>
    <row r="103" spans="1:9" s="45" customFormat="1" ht="42.75" customHeight="1" x14ac:dyDescent="0.25">
      <c r="A103" s="23"/>
      <c r="B103" s="27" t="s">
        <v>11</v>
      </c>
      <c r="C103" s="56">
        <f>SUM(C100:C100)</f>
        <v>2500000</v>
      </c>
      <c r="D103" s="28">
        <f>SUM(D100:D102)</f>
        <v>291510.87</v>
      </c>
      <c r="E103" s="28">
        <f>C103-D103</f>
        <v>2208489.13</v>
      </c>
      <c r="G103" s="55"/>
    </row>
    <row r="104" spans="1:9" s="45" customFormat="1" ht="39.75" customHeight="1" x14ac:dyDescent="0.25">
      <c r="A104" s="29" t="s">
        <v>72</v>
      </c>
      <c r="B104" s="24"/>
      <c r="C104" s="53">
        <v>225850.91</v>
      </c>
      <c r="D104" s="52"/>
      <c r="E104" s="25"/>
    </row>
    <row r="105" spans="1:9" s="45" customFormat="1" ht="42.75" customHeight="1" x14ac:dyDescent="0.25">
      <c r="A105" s="23"/>
      <c r="B105" s="27" t="s">
        <v>11</v>
      </c>
      <c r="C105" s="56">
        <f>SUM(C104:C104)</f>
        <v>225850.91</v>
      </c>
      <c r="D105" s="28">
        <f>D104</f>
        <v>0</v>
      </c>
      <c r="E105" s="28">
        <f>C105-D105</f>
        <v>225850.91</v>
      </c>
    </row>
    <row r="106" spans="1:9" s="45" customFormat="1" ht="39.75" customHeight="1" x14ac:dyDescent="0.25">
      <c r="A106" s="29" t="s">
        <v>73</v>
      </c>
      <c r="B106" s="24"/>
      <c r="C106" s="53">
        <v>1441768</v>
      </c>
      <c r="D106" s="52"/>
      <c r="E106" s="25"/>
    </row>
    <row r="107" spans="1:9" s="45" customFormat="1" ht="30" customHeight="1" x14ac:dyDescent="0.25">
      <c r="A107" s="23"/>
      <c r="B107" s="24" t="s">
        <v>31</v>
      </c>
      <c r="C107" s="25"/>
      <c r="D107" s="53">
        <v>548825.72</v>
      </c>
      <c r="E107" s="25"/>
    </row>
    <row r="108" spans="1:9" s="45" customFormat="1" ht="36" customHeight="1" x14ac:dyDescent="0.25">
      <c r="A108" s="23"/>
      <c r="B108" s="24" t="s">
        <v>10</v>
      </c>
      <c r="C108" s="25"/>
      <c r="D108" s="53">
        <v>329008.71999999997</v>
      </c>
      <c r="E108" s="25"/>
    </row>
    <row r="109" spans="1:9" s="45" customFormat="1" ht="42.75" customHeight="1" x14ac:dyDescent="0.25">
      <c r="A109" s="23"/>
      <c r="B109" s="27" t="s">
        <v>11</v>
      </c>
      <c r="C109" s="56">
        <f>SUM(C106:C106)</f>
        <v>1441768</v>
      </c>
      <c r="D109" s="28">
        <f>SUM(D106:D108)</f>
        <v>877834.44</v>
      </c>
      <c r="E109" s="28">
        <f>C109-D109</f>
        <v>563933.56000000006</v>
      </c>
    </row>
    <row r="110" spans="1:9" s="54" customFormat="1" ht="42.75" customHeight="1" x14ac:dyDescent="0.25">
      <c r="A110" s="23" t="s">
        <v>74</v>
      </c>
      <c r="B110" s="27"/>
      <c r="C110" s="25">
        <v>815203.22</v>
      </c>
      <c r="D110" s="28"/>
      <c r="E110" s="28"/>
    </row>
    <row r="111" spans="1:9" s="54" customFormat="1" ht="42.75" customHeight="1" x14ac:dyDescent="0.25">
      <c r="A111" s="23"/>
      <c r="B111" s="27" t="s">
        <v>11</v>
      </c>
      <c r="C111" s="28">
        <f>SUM(C110)</f>
        <v>815203.22</v>
      </c>
      <c r="D111" s="28">
        <f>SUM(D110:D110)</f>
        <v>0</v>
      </c>
      <c r="E111" s="28">
        <f>C111-D111</f>
        <v>815203.22</v>
      </c>
    </row>
    <row r="112" spans="1:9" s="26" customFormat="1" ht="45.75" customHeight="1" x14ac:dyDescent="0.25">
      <c r="A112" s="30"/>
      <c r="B112" s="44" t="s">
        <v>15</v>
      </c>
      <c r="C112" s="43">
        <f>C111+C109+C105+C103+C99+C96+C92+C88+C85+C82+C78+C72+C66+C62+C59+C55+C52+C48+C45+C41+C37+C34+C30+C27+C21+C10+C13</f>
        <v>155359588.67999995</v>
      </c>
      <c r="D112" s="43">
        <f>D111+D109+D105+D103+D99+D96+D92+D88+D85+D82+D78+D72+D66+D62+D59+D55+D52+D48+D45+D41+D37+D34+D30+D27+D21+D10+D13</f>
        <v>87795933.009999976</v>
      </c>
      <c r="E112" s="43">
        <f>E111+E109+E105+E103+E99+E96+E92+E88+E85+E82+E78+E72+E66+E62+E59+E55+E52+E48+E45+E41+E37+E34+E30+E27+E21+E10+E13</f>
        <v>67563655.670000017</v>
      </c>
      <c r="F112" s="61"/>
      <c r="G112" s="62"/>
      <c r="H112" s="31"/>
      <c r="I112" s="31"/>
    </row>
    <row r="113" spans="1:8" s="26" customFormat="1" x14ac:dyDescent="0.25">
      <c r="A113" s="39"/>
      <c r="B113" s="59"/>
      <c r="C113" s="51"/>
      <c r="D113" s="48"/>
      <c r="E113" s="48"/>
      <c r="F113" s="47"/>
      <c r="G113" s="47"/>
      <c r="H113" s="31"/>
    </row>
    <row r="114" spans="1:8" x14ac:dyDescent="0.3">
      <c r="C114" s="58"/>
    </row>
    <row r="116" spans="1:8" x14ac:dyDescent="0.3">
      <c r="F116" s="10"/>
    </row>
    <row r="117" spans="1:8" x14ac:dyDescent="0.3">
      <c r="C117" s="57"/>
      <c r="D117" s="60"/>
    </row>
    <row r="119" spans="1:8" x14ac:dyDescent="0.3">
      <c r="C119" s="57"/>
    </row>
  </sheetData>
  <mergeCells count="8">
    <mergeCell ref="F112:G112"/>
    <mergeCell ref="A1:E1"/>
    <mergeCell ref="A2:E2"/>
    <mergeCell ref="A3:E3"/>
    <mergeCell ref="A5:A6"/>
    <mergeCell ref="B5:B6"/>
    <mergeCell ref="C5:D5"/>
    <mergeCell ref="E5:E6"/>
  </mergeCells>
  <pageMargins left="0.9055118110236221" right="0.70866141732283472" top="0.74803149606299213" bottom="0.74803149606299213" header="0.31496062992125984" footer="0.31496062992125984"/>
  <pageSetup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6</vt:i4>
      </vt:variant>
    </vt:vector>
  </HeadingPairs>
  <TitlesOfParts>
    <vt:vector size="12" baseType="lpstr">
      <vt:lpstr>ABRIL</vt:lpstr>
      <vt:lpstr>MAYO</vt:lpstr>
      <vt:lpstr>JUNIO</vt:lpstr>
      <vt:lpstr>MARZO </vt:lpstr>
      <vt:lpstr>JUNIO </vt:lpstr>
      <vt:lpstr>3ER TRIMESTRE 2026</vt:lpstr>
      <vt:lpstr>'3ER TRIMESTRE 2026'!Área_de_impresión</vt:lpstr>
      <vt:lpstr>ABRIL!Área_de_impresión</vt:lpstr>
      <vt:lpstr>JUNIO!Área_de_impresión</vt:lpstr>
      <vt:lpstr>'JUNIO '!Área_de_impresión</vt:lpstr>
      <vt:lpstr>'MARZO '!Área_de_impresión</vt:lpstr>
      <vt:lpstr>MAYO!Área_de_impresión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MUNICIPIO DE FRANCISCO I MADERO</cp:lastModifiedBy>
  <cp:lastPrinted>2026-10-23T21:45:49Z</cp:lastPrinted>
  <dcterms:created xsi:type="dcterms:W3CDTF">2017-07-19T20:27:23Z</dcterms:created>
  <dcterms:modified xsi:type="dcterms:W3CDTF">2026-10-23T22:06:12Z</dcterms:modified>
</cp:coreProperties>
</file>